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7795" windowHeight="14115"/>
  </bookViews>
  <sheets>
    <sheet name="FTF Cohort Table" sheetId="1" r:id="rId1"/>
  </sheets>
  <calcPr calcId="145621"/>
</workbook>
</file>

<file path=xl/calcChain.xml><?xml version="1.0" encoding="utf-8"?>
<calcChain xmlns="http://schemas.openxmlformats.org/spreadsheetml/2006/main">
  <c r="R26" i="1" l="1"/>
  <c r="M26" i="1"/>
  <c r="L26" i="1"/>
  <c r="K26" i="1"/>
  <c r="J26" i="1"/>
  <c r="I26" i="1"/>
  <c r="H26" i="1"/>
  <c r="G26" i="1"/>
  <c r="F26" i="1"/>
  <c r="E26" i="1"/>
  <c r="D26" i="1"/>
  <c r="C26" i="1"/>
  <c r="B26" i="1"/>
  <c r="S17" i="1"/>
  <c r="R17" i="1"/>
  <c r="M17" i="1"/>
  <c r="L17" i="1"/>
  <c r="K17" i="1"/>
  <c r="J17" i="1"/>
  <c r="I17" i="1"/>
  <c r="H17" i="1"/>
  <c r="G17" i="1"/>
  <c r="F17" i="1"/>
  <c r="E17" i="1"/>
  <c r="D17" i="1"/>
  <c r="C17" i="1"/>
  <c r="R14" i="1"/>
  <c r="R13" i="1"/>
  <c r="R12" i="1"/>
  <c r="R8" i="1"/>
  <c r="R7" i="1"/>
  <c r="R5" i="1"/>
  <c r="R4" i="1"/>
  <c r="R3" i="1"/>
</calcChain>
</file>

<file path=xl/sharedStrings.xml><?xml version="1.0" encoding="utf-8"?>
<sst xmlns="http://schemas.openxmlformats.org/spreadsheetml/2006/main" count="75" uniqueCount="62">
  <si>
    <t>1997</t>
    <phoneticPr fontId="0" type="noConversion"/>
  </si>
  <si>
    <t>1998</t>
    <phoneticPr fontId="0" type="noConversion"/>
  </si>
  <si>
    <t>1999</t>
    <phoneticPr fontId="0" type="noConversion"/>
  </si>
  <si>
    <t>2000</t>
    <phoneticPr fontId="0" type="noConversion"/>
  </si>
  <si>
    <t>Fall 2001</t>
  </si>
  <si>
    <t>Fall 2002</t>
  </si>
  <si>
    <t>Fall 2003</t>
  </si>
  <si>
    <t>Fall 2004</t>
  </si>
  <si>
    <t>Fall 2005</t>
  </si>
  <si>
    <t>Fall 2006</t>
  </si>
  <si>
    <t>Fall 2007</t>
  </si>
  <si>
    <t>Fall 2008</t>
  </si>
  <si>
    <t>Fall 2009</t>
  </si>
  <si>
    <t>Fall 2010</t>
  </si>
  <si>
    <t>Fall 2011</t>
  </si>
  <si>
    <t>Fall 2012</t>
  </si>
  <si>
    <t>Fall 2013</t>
  </si>
  <si>
    <t>Fall 2014</t>
  </si>
  <si>
    <t>Total First-Time Freshmen (FTF)</t>
  </si>
  <si>
    <t>%Hispanic</t>
    <phoneticPr fontId="0" type="noConversion"/>
  </si>
  <si>
    <r>
      <t>%Minority</t>
    </r>
    <r>
      <rPr>
        <vertAlign val="superscript"/>
        <sz val="9"/>
        <rFont val="Garamond"/>
        <family val="1"/>
      </rPr>
      <t>1</t>
    </r>
  </si>
  <si>
    <r>
      <t>%Underrepresented Minority (URM)</t>
    </r>
    <r>
      <rPr>
        <vertAlign val="superscript"/>
        <sz val="9"/>
        <rFont val="Garamond"/>
        <family val="1"/>
      </rPr>
      <t>2</t>
    </r>
  </si>
  <si>
    <r>
      <t>%Non-Underrepresented Minority (NURM)</t>
    </r>
    <r>
      <rPr>
        <vertAlign val="superscript"/>
        <sz val="9"/>
        <rFont val="Garamond"/>
        <family val="1"/>
      </rPr>
      <t>2</t>
    </r>
  </si>
  <si>
    <t>%Women</t>
    <phoneticPr fontId="0" type="noConversion"/>
  </si>
  <si>
    <r>
      <t>%With permanent residence in Stanislaus, Merced, San Joaquin Counties</t>
    </r>
    <r>
      <rPr>
        <vertAlign val="superscript"/>
        <sz val="9"/>
        <rFont val="Garamond"/>
        <family val="1"/>
      </rPr>
      <t>3</t>
    </r>
  </si>
  <si>
    <r>
      <t>%First-Generation Student (NCES definition)</t>
    </r>
    <r>
      <rPr>
        <vertAlign val="superscript"/>
        <sz val="9"/>
        <rFont val="Garamond"/>
        <family val="1"/>
      </rPr>
      <t>4</t>
    </r>
  </si>
  <si>
    <r>
      <t>%First-Generation Student (Federal TRIO 
program definition)</t>
    </r>
    <r>
      <rPr>
        <vertAlign val="superscript"/>
        <sz val="9"/>
        <rFont val="Garamond"/>
        <family val="1"/>
      </rPr>
      <t>5</t>
    </r>
  </si>
  <si>
    <r>
      <t>%Pell Grant Eligible</t>
    </r>
    <r>
      <rPr>
        <vertAlign val="superscript"/>
        <sz val="9"/>
        <rFont val="Garamond"/>
        <family val="1"/>
      </rPr>
      <t>6</t>
    </r>
  </si>
  <si>
    <t>NA</t>
  </si>
  <si>
    <r>
      <t>%Pell Grant Recipients</t>
    </r>
    <r>
      <rPr>
        <vertAlign val="superscript"/>
        <sz val="9"/>
        <rFont val="Garamond"/>
        <family val="1"/>
      </rPr>
      <t>6</t>
    </r>
  </si>
  <si>
    <t>%California Public High School</t>
  </si>
  <si>
    <t>%California Private High School</t>
  </si>
  <si>
    <r>
      <t>Average Age of FTF</t>
    </r>
    <r>
      <rPr>
        <vertAlign val="superscript"/>
        <sz val="9"/>
        <rFont val="Garamond"/>
        <family val="1"/>
      </rPr>
      <t>7</t>
    </r>
  </si>
  <si>
    <t>N/A</t>
  </si>
  <si>
    <t xml:space="preserve">#Regularly Admitted FTF </t>
    <phoneticPr fontId="0" type="noConversion"/>
  </si>
  <si>
    <t xml:space="preserve">%Regularly Admitted FTF </t>
    <phoneticPr fontId="0" type="noConversion"/>
  </si>
  <si>
    <r>
      <t>%Requiring Remediation in English</t>
    </r>
    <r>
      <rPr>
        <vertAlign val="superscript"/>
        <sz val="9"/>
        <rFont val="Garamond"/>
        <family val="1"/>
      </rPr>
      <t>8</t>
    </r>
  </si>
  <si>
    <t>%Proficient in English</t>
  </si>
  <si>
    <r>
      <t>%Requiring Remediation in Math</t>
    </r>
    <r>
      <rPr>
        <vertAlign val="superscript"/>
        <sz val="9"/>
        <rFont val="Garamond"/>
        <family val="1"/>
      </rPr>
      <t>8</t>
    </r>
  </si>
  <si>
    <t>%Proficient in Math</t>
  </si>
  <si>
    <t>Average High School GPA</t>
  </si>
  <si>
    <r>
      <t>SAT Average</t>
    </r>
    <r>
      <rPr>
        <vertAlign val="superscript"/>
        <sz val="9"/>
        <rFont val="Garamond"/>
        <family val="1"/>
      </rPr>
      <t>9</t>
    </r>
    <r>
      <rPr>
        <sz val="9"/>
        <rFont val="Garamond"/>
        <family val="1"/>
      </rPr>
      <t xml:space="preserve"> (all FTF)</t>
    </r>
  </si>
  <si>
    <r>
      <t>SAT Average</t>
    </r>
    <r>
      <rPr>
        <vertAlign val="superscript"/>
        <sz val="9"/>
        <rFont val="Garamond"/>
        <family val="1"/>
      </rPr>
      <t>9</t>
    </r>
    <r>
      <rPr>
        <sz val="9"/>
        <rFont val="Garamond"/>
        <family val="1"/>
      </rPr>
      <t xml:space="preserve"> (full-time FTF)</t>
    </r>
  </si>
  <si>
    <r>
      <t>#Full-time</t>
    </r>
    <r>
      <rPr>
        <vertAlign val="superscript"/>
        <sz val="9"/>
        <rFont val="Garamond"/>
        <family val="1"/>
      </rPr>
      <t>10</t>
    </r>
    <r>
      <rPr>
        <sz val="9"/>
        <rFont val="Garamond"/>
        <family val="1"/>
      </rPr>
      <t xml:space="preserve"> FTF</t>
    </r>
  </si>
  <si>
    <r>
      <t>%Full-time</t>
    </r>
    <r>
      <rPr>
        <vertAlign val="superscript"/>
        <sz val="9"/>
        <rFont val="Garamond"/>
        <family val="1"/>
      </rPr>
      <t>10</t>
    </r>
    <r>
      <rPr>
        <sz val="9"/>
        <rFont val="Garamond"/>
        <family val="1"/>
      </rPr>
      <t xml:space="preserve"> FTF</t>
    </r>
  </si>
  <si>
    <r>
      <t>%Returning one year later (1 year Retention Rate)</t>
    </r>
    <r>
      <rPr>
        <vertAlign val="superscript"/>
        <sz val="9"/>
        <rFont val="Garamond"/>
        <family val="1"/>
      </rPr>
      <t>11</t>
    </r>
  </si>
  <si>
    <r>
      <t>%Graduating within 4 years</t>
    </r>
    <r>
      <rPr>
        <vertAlign val="superscript"/>
        <sz val="9"/>
        <rFont val="Garamond"/>
        <family val="1"/>
      </rPr>
      <t>11</t>
    </r>
  </si>
  <si>
    <r>
      <t>%Graduating within 5 years</t>
    </r>
    <r>
      <rPr>
        <vertAlign val="superscript"/>
        <sz val="9"/>
        <rFont val="Garamond"/>
        <family val="1"/>
      </rPr>
      <t>11</t>
    </r>
  </si>
  <si>
    <r>
      <t>%Graduating within 6 years</t>
    </r>
    <r>
      <rPr>
        <vertAlign val="superscript"/>
        <sz val="9"/>
        <rFont val="Garamond"/>
        <family val="1"/>
      </rPr>
      <t>11</t>
    </r>
  </si>
  <si>
    <t>Source: CSU Enrollment Reporting System-Student (ERSS), Admissions (ERSA), and Degree (ERSD) data files; PeopleSoft</t>
  </si>
  <si>
    <r>
      <t xml:space="preserve">1 </t>
    </r>
    <r>
      <rPr>
        <sz val="8"/>
        <rFont val="Garamond"/>
        <family val="1"/>
      </rPr>
      <t>Minority students include American Indian or Alaska Native, Asian, Black or African American, Hispanic/Latino, and Pacific Islander.</t>
    </r>
  </si>
  <si>
    <r>
      <t xml:space="preserve">2 </t>
    </r>
    <r>
      <rPr>
        <sz val="8"/>
        <rFont val="Garamond"/>
        <family val="1"/>
      </rPr>
      <t>Underrepresented Minority (URM) students include American Indian or Alaska Native, Black or African American, and Hispanic/Latino. Non-Underrepresented Minority (NURM) students include all other student race/ethnicity categories, e.g., White, Asian, and Pacific Islander, Unknown, and Nonresident Alien.</t>
    </r>
  </si>
  <si>
    <r>
      <t xml:space="preserve">3 </t>
    </r>
    <r>
      <rPr>
        <sz val="8"/>
        <rFont val="Garamond"/>
        <family val="1"/>
      </rPr>
      <t>Permanent residence is based on information provided on students' admission application.</t>
    </r>
  </si>
  <si>
    <r>
      <t xml:space="preserve">4 </t>
    </r>
    <r>
      <rPr>
        <sz val="8"/>
        <rFont val="Garamond"/>
        <family val="1"/>
      </rPr>
      <t>First-Generation Student, NCES definition: Student whose parents never enrolled in postsecondary education; based on information provided on students' undergraduate admission application.</t>
    </r>
  </si>
  <si>
    <r>
      <t xml:space="preserve">5 </t>
    </r>
    <r>
      <rPr>
        <sz val="8"/>
        <rFont val="Garamond"/>
        <family val="1"/>
      </rPr>
      <t>First-Generation Student, Federal TRIO program definition: Student whose parents may have some college or postsecondary experience but no bachelor's degree; based on information provided on students' undergraduate admission application.</t>
    </r>
  </si>
  <si>
    <r>
      <t xml:space="preserve">6 </t>
    </r>
    <r>
      <rPr>
        <sz val="8"/>
        <rFont val="Garamond"/>
        <family val="1"/>
      </rPr>
      <t>Pell Grant status is used as a proxy-indicator of low income students; percentage of students eligible for Pell Grant not available prior to Fall 2008 (figures adjusted on 6/25/14).</t>
    </r>
  </si>
  <si>
    <r>
      <t xml:space="preserve">7 </t>
    </r>
    <r>
      <rPr>
        <sz val="8"/>
        <rFont val="Garamond"/>
        <family val="1"/>
      </rPr>
      <t>Average age as of entering fall term, census date snapshot or October 15.</t>
    </r>
  </si>
  <si>
    <r>
      <t xml:space="preserve">8 </t>
    </r>
    <r>
      <rPr>
        <sz val="8"/>
        <rFont val="Garamond"/>
        <family val="1"/>
      </rPr>
      <t>Based on Chancellor's Office Analytic Studies Proficiency Reports for English and Math.</t>
    </r>
  </si>
  <si>
    <r>
      <t xml:space="preserve">9 </t>
    </r>
    <r>
      <rPr>
        <sz val="8"/>
        <rFont val="Garamond"/>
        <family val="1"/>
      </rPr>
      <t>Not all freshmen submit SAT scores. Some students were given exemptions while others took the ACT. ACT scores are not included in the SAT averages. The SAT Average is presented in two forms, first as the average of all first-time freshmen including part-time students, and second as the average of full-time first-time freshmen.</t>
    </r>
  </si>
  <si>
    <r>
      <t xml:space="preserve">10 </t>
    </r>
    <r>
      <rPr>
        <sz val="8"/>
        <rFont val="Garamond"/>
        <family val="1"/>
      </rPr>
      <t>Full-time at entry are students attempting 12 or more units as of census date of the first fall term of enrollment.</t>
    </r>
  </si>
  <si>
    <r>
      <t xml:space="preserve">11 </t>
    </r>
    <r>
      <rPr>
        <sz val="8"/>
        <rFont val="Garamond"/>
        <family val="1"/>
      </rPr>
      <t>Retention and graduation rates based on full-time first-time freshmen entering fall cohorts. Graduation rates may be slightly higher than IPEDS graduation rates.</t>
    </r>
  </si>
  <si>
    <t>Office of Institutional Research (2014DEC11)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</si>
</sst>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10" x14ac:knownFonts="1">
    <font>
      <sz val="10"/>
      <name val="Verdana"/>
      <family val="2"/>
    </font>
    <font>
      <b/>
      <sz val="9"/>
      <name val="Garamond"/>
      <family val="1"/>
    </font>
    <font>
      <sz val="9"/>
      <name val="Verdana"/>
      <family val="2"/>
    </font>
    <font>
      <sz val="9"/>
      <name val="Garamond"/>
      <family val="1"/>
    </font>
    <font>
      <vertAlign val="superscript"/>
      <sz val="9"/>
      <name val="Garamond"/>
      <family val="1"/>
    </font>
    <font>
      <sz val="8"/>
      <name val="Garamond"/>
      <family val="1"/>
    </font>
    <font>
      <sz val="8"/>
      <name val="Verdana"/>
      <family val="2"/>
    </font>
    <font>
      <i/>
      <sz val="9"/>
      <name val="Garamond"/>
      <family val="1"/>
    </font>
    <font>
      <vertAlign val="superscript"/>
      <sz val="8"/>
      <name val="Garamond"/>
      <family val="1"/>
    </font>
    <font>
      <i/>
      <vertAlign val="superscript"/>
      <sz val="9"/>
      <name val="Garamond"/>
      <family val="1"/>
    </font>
  </fonts>
  <fills count="4">
    <fill>
      <patternFill patternType="none"/>
    </fill>
    <fill>
      <patternFill patternType="gray125"/>
    </fill>
    <fill>
      <patternFill patternType="solid">
        <fgColor rgb="FFFFFF99"/>
        <bgColor indexed="64"/>
      </patternFill>
    </fill>
    <fill>
      <patternFill patternType="solid">
        <fgColor theme="0" tint="-0.34998626667073579"/>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s>
  <cellStyleXfs count="1">
    <xf numFmtId="0" fontId="0" fillId="0" borderId="0"/>
  </cellStyleXfs>
  <cellXfs count="35">
    <xf numFmtId="0" fontId="0" fillId="0" borderId="0" xfId="0"/>
    <xf numFmtId="0" fontId="1"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2" fillId="0" borderId="0" xfId="0" applyFont="1"/>
    <xf numFmtId="0" fontId="3" fillId="2" borderId="1" xfId="0" applyFont="1" applyFill="1" applyBorder="1" applyAlignment="1">
      <alignment horizontal="center" wrapText="1"/>
    </xf>
    <xf numFmtId="3" fontId="3" fillId="2" borderId="1" xfId="0" applyNumberFormat="1" applyFont="1" applyFill="1" applyBorder="1" applyAlignment="1">
      <alignment horizontal="center" wrapText="1"/>
    </xf>
    <xf numFmtId="3" fontId="3" fillId="2" borderId="2" xfId="0" applyNumberFormat="1" applyFont="1" applyFill="1" applyBorder="1" applyAlignment="1">
      <alignment horizontal="center" wrapText="1"/>
    </xf>
    <xf numFmtId="0" fontId="2" fillId="0" borderId="0" xfId="0" applyFont="1" applyAlignment="1"/>
    <xf numFmtId="0" fontId="3" fillId="0" borderId="1" xfId="0" applyFont="1" applyBorder="1" applyAlignment="1">
      <alignment horizontal="center" wrapText="1"/>
    </xf>
    <xf numFmtId="164" fontId="3" fillId="0" borderId="1" xfId="0" applyNumberFormat="1" applyFont="1" applyBorder="1" applyAlignment="1">
      <alignment horizontal="center" wrapText="1"/>
    </xf>
    <xf numFmtId="0" fontId="3" fillId="0" borderId="1" xfId="0" applyFont="1" applyFill="1" applyBorder="1" applyAlignment="1">
      <alignment horizontal="center" wrapText="1"/>
    </xf>
    <xf numFmtId="164" fontId="3" fillId="0" borderId="1" xfId="0" applyNumberFormat="1" applyFont="1" applyFill="1" applyBorder="1" applyAlignment="1">
      <alignment horizontal="center" wrapText="1"/>
    </xf>
    <xf numFmtId="164" fontId="3" fillId="2" borderId="1" xfId="0" applyNumberFormat="1" applyFont="1" applyFill="1" applyBorder="1" applyAlignment="1">
      <alignment horizontal="center" wrapText="1"/>
    </xf>
    <xf numFmtId="2" fontId="3" fillId="2" borderId="1" xfId="0" applyNumberFormat="1" applyFont="1" applyFill="1" applyBorder="1" applyAlignment="1">
      <alignment horizontal="center" wrapText="1"/>
    </xf>
    <xf numFmtId="1" fontId="3" fillId="0" borderId="1" xfId="0" applyNumberFormat="1" applyFont="1" applyFill="1" applyBorder="1" applyAlignment="1">
      <alignment horizontal="center" wrapText="1"/>
    </xf>
    <xf numFmtId="1" fontId="3" fillId="2" borderId="1" xfId="0" applyNumberFormat="1" applyFont="1" applyFill="1" applyBorder="1" applyAlignment="1">
      <alignment horizontal="center" wrapText="1"/>
    </xf>
    <xf numFmtId="3" fontId="3" fillId="0" borderId="1" xfId="0" applyNumberFormat="1" applyFont="1" applyFill="1" applyBorder="1" applyAlignment="1">
      <alignment horizontal="center" wrapText="1"/>
    </xf>
    <xf numFmtId="165" fontId="3" fillId="2" borderId="1" xfId="0" applyNumberFormat="1" applyFont="1" applyFill="1" applyBorder="1" applyAlignment="1">
      <alignment horizontal="center" wrapText="1"/>
    </xf>
    <xf numFmtId="166" fontId="3" fillId="0" borderId="1" xfId="0" applyNumberFormat="1" applyFont="1" applyFill="1" applyBorder="1" applyAlignment="1">
      <alignment horizontal="center" wrapText="1"/>
    </xf>
    <xf numFmtId="166" fontId="3" fillId="3" borderId="1" xfId="0" applyNumberFormat="1" applyFont="1" applyFill="1" applyBorder="1" applyAlignment="1">
      <alignment horizontal="center" wrapText="1"/>
    </xf>
    <xf numFmtId="0" fontId="3" fillId="3" borderId="1" xfId="0" applyFont="1" applyFill="1" applyBorder="1" applyAlignment="1">
      <alignment horizontal="center" wrapText="1"/>
    </xf>
    <xf numFmtId="0" fontId="5" fillId="0" borderId="3" xfId="0" applyFont="1" applyBorder="1" applyAlignment="1">
      <alignment horizontal="left" wrapText="1"/>
    </xf>
    <xf numFmtId="0" fontId="6" fillId="0" borderId="3" xfId="0" applyFont="1" applyBorder="1" applyAlignment="1">
      <alignment horizontal="left" wrapText="1"/>
    </xf>
    <xf numFmtId="0" fontId="0" fillId="0" borderId="0" xfId="0" applyBorder="1" applyAlignment="1">
      <alignment horizontal="left" wrapText="1"/>
    </xf>
    <xf numFmtId="0" fontId="7" fillId="0" borderId="0" xfId="0" applyFont="1" applyBorder="1" applyAlignment="1">
      <alignment horizontal="left" wrapText="1"/>
    </xf>
    <xf numFmtId="0" fontId="8" fillId="0" borderId="0" xfId="0" applyFont="1" applyBorder="1" applyAlignment="1">
      <alignment horizontal="left" wrapText="1"/>
    </xf>
    <xf numFmtId="0" fontId="6" fillId="0" borderId="0" xfId="0" applyFont="1" applyAlignment="1">
      <alignment horizontal="left" wrapText="1"/>
    </xf>
    <xf numFmtId="0" fontId="0" fillId="0" borderId="0" xfId="0" applyFont="1" applyAlignment="1">
      <alignment horizontal="left" wrapText="1"/>
    </xf>
    <xf numFmtId="0" fontId="9" fillId="0" borderId="0" xfId="0" applyFont="1" applyBorder="1" applyAlignment="1">
      <alignment horizontal="left" wrapText="1"/>
    </xf>
    <xf numFmtId="0" fontId="8" fillId="0" borderId="0" xfId="0" applyFont="1" applyAlignment="1">
      <alignment horizontal="left" wrapText="1"/>
    </xf>
    <xf numFmtId="0" fontId="9" fillId="0" borderId="0" xfId="0" applyFont="1" applyAlignment="1">
      <alignment horizontal="left" wrapText="1"/>
    </xf>
    <xf numFmtId="0" fontId="5" fillId="0" borderId="0" xfId="0" applyFont="1" applyAlignment="1"/>
    <xf numFmtId="0" fontId="6" fillId="0" borderId="0" xfId="0" applyFont="1" applyAlignment="1"/>
    <xf numFmtId="0" fontId="0" fillId="0" borderId="0" xfId="0" applyAlignment="1"/>
    <xf numFmtId="0" fontId="0"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tabSelected="1" view="pageLayout" zoomScaleNormal="100" workbookViewId="0"/>
  </sheetViews>
  <sheetFormatPr defaultColWidth="11" defaultRowHeight="11.25" x14ac:dyDescent="0.15"/>
  <cols>
    <col min="1" max="1" width="33.75" style="3" customWidth="1"/>
    <col min="2" max="2" width="4.875" style="3" hidden="1" customWidth="1"/>
    <col min="3" max="7" width="4.75" style="3" hidden="1" customWidth="1"/>
    <col min="8" max="14" width="4.75" style="3" bestFit="1" customWidth="1"/>
    <col min="15" max="15" width="5" style="3" customWidth="1"/>
    <col min="16" max="19" width="4.75" style="3" customWidth="1"/>
    <col min="20" max="16384" width="11" style="3"/>
  </cols>
  <sheetData>
    <row r="1" spans="1:19" ht="24" x14ac:dyDescent="0.15">
      <c r="A1" s="1"/>
      <c r="B1" s="2" t="s">
        <v>0</v>
      </c>
      <c r="C1" s="2" t="s">
        <v>1</v>
      </c>
      <c r="D1" s="2" t="s">
        <v>2</v>
      </c>
      <c r="E1" s="2" t="s">
        <v>3</v>
      </c>
      <c r="F1" s="2" t="s">
        <v>4</v>
      </c>
      <c r="G1" s="2" t="s">
        <v>5</v>
      </c>
      <c r="H1" s="2" t="s">
        <v>6</v>
      </c>
      <c r="I1" s="2" t="s">
        <v>7</v>
      </c>
      <c r="J1" s="2" t="s">
        <v>8</v>
      </c>
      <c r="K1" s="2" t="s">
        <v>9</v>
      </c>
      <c r="L1" s="2" t="s">
        <v>10</v>
      </c>
      <c r="M1" s="2" t="s">
        <v>11</v>
      </c>
      <c r="N1" s="2" t="s">
        <v>12</v>
      </c>
      <c r="O1" s="2" t="s">
        <v>13</v>
      </c>
      <c r="P1" s="2" t="s">
        <v>14</v>
      </c>
      <c r="Q1" s="2" t="s">
        <v>15</v>
      </c>
      <c r="R1" s="2" t="s">
        <v>16</v>
      </c>
      <c r="S1" s="2" t="s">
        <v>17</v>
      </c>
    </row>
    <row r="2" spans="1:19" s="7" customFormat="1" ht="14.25" customHeight="1" x14ac:dyDescent="0.2">
      <c r="A2" s="4" t="s">
        <v>18</v>
      </c>
      <c r="B2" s="4">
        <v>452</v>
      </c>
      <c r="C2" s="4">
        <v>503</v>
      </c>
      <c r="D2" s="4">
        <v>537</v>
      </c>
      <c r="E2" s="4">
        <v>625</v>
      </c>
      <c r="F2" s="4">
        <v>587</v>
      </c>
      <c r="G2" s="4">
        <v>615</v>
      </c>
      <c r="H2" s="4">
        <v>670</v>
      </c>
      <c r="I2" s="4">
        <v>747</v>
      </c>
      <c r="J2" s="4">
        <v>870</v>
      </c>
      <c r="K2" s="4">
        <v>946</v>
      </c>
      <c r="L2" s="4">
        <v>987</v>
      </c>
      <c r="M2" s="4">
        <v>965</v>
      </c>
      <c r="N2" s="4">
        <v>966</v>
      </c>
      <c r="O2" s="5">
        <v>1029</v>
      </c>
      <c r="P2" s="6">
        <v>1251</v>
      </c>
      <c r="Q2" s="5">
        <v>1109</v>
      </c>
      <c r="R2" s="5">
        <v>1224</v>
      </c>
      <c r="S2" s="5">
        <v>1232</v>
      </c>
    </row>
    <row r="3" spans="1:19" s="7" customFormat="1" ht="14.25" customHeight="1" x14ac:dyDescent="0.2">
      <c r="A3" s="8" t="s">
        <v>19</v>
      </c>
      <c r="B3" s="9">
        <v>27</v>
      </c>
      <c r="C3" s="9">
        <v>26.4</v>
      </c>
      <c r="D3" s="9">
        <v>28.9</v>
      </c>
      <c r="E3" s="9">
        <v>32.5</v>
      </c>
      <c r="F3" s="9">
        <v>29</v>
      </c>
      <c r="G3" s="9">
        <v>26</v>
      </c>
      <c r="H3" s="9">
        <v>31</v>
      </c>
      <c r="I3" s="9">
        <v>31.1</v>
      </c>
      <c r="J3" s="9">
        <v>36</v>
      </c>
      <c r="K3" s="9">
        <v>36.9</v>
      </c>
      <c r="L3" s="9">
        <v>36.1</v>
      </c>
      <c r="M3" s="10">
        <v>38.200000000000003</v>
      </c>
      <c r="N3" s="10">
        <v>44.9</v>
      </c>
      <c r="O3" s="9">
        <v>48.5</v>
      </c>
      <c r="P3" s="9">
        <v>47.2</v>
      </c>
      <c r="Q3" s="9">
        <v>53.6</v>
      </c>
      <c r="R3" s="9">
        <f>(646/R2)*100</f>
        <v>52.777777777777779</v>
      </c>
      <c r="S3" s="11">
        <v>57.1</v>
      </c>
    </row>
    <row r="4" spans="1:19" s="7" customFormat="1" ht="14.25" customHeight="1" x14ac:dyDescent="0.2">
      <c r="A4" s="4" t="s">
        <v>20</v>
      </c>
      <c r="B4" s="12">
        <v>39.6</v>
      </c>
      <c r="C4" s="12">
        <v>36.799999999999997</v>
      </c>
      <c r="D4" s="12">
        <v>43.4</v>
      </c>
      <c r="E4" s="12">
        <v>45.6</v>
      </c>
      <c r="F4" s="12">
        <v>43.6</v>
      </c>
      <c r="G4" s="12">
        <v>41.8</v>
      </c>
      <c r="H4" s="12">
        <v>48.1</v>
      </c>
      <c r="I4" s="12">
        <v>50.3</v>
      </c>
      <c r="J4" s="12">
        <v>52.1</v>
      </c>
      <c r="K4" s="12">
        <v>53.1</v>
      </c>
      <c r="L4" s="12">
        <v>52.7</v>
      </c>
      <c r="M4" s="4">
        <v>53.5</v>
      </c>
      <c r="N4" s="4">
        <v>57.5</v>
      </c>
      <c r="O4" s="12">
        <v>64</v>
      </c>
      <c r="P4" s="12">
        <v>64</v>
      </c>
      <c r="Q4" s="12">
        <v>67.599999999999994</v>
      </c>
      <c r="R4" s="12">
        <f>(812/R2)*100</f>
        <v>66.33986928104575</v>
      </c>
      <c r="S4" s="12">
        <v>69</v>
      </c>
    </row>
    <row r="5" spans="1:19" s="7" customFormat="1" ht="14.25" customHeight="1" x14ac:dyDescent="0.2">
      <c r="A5" s="8" t="s">
        <v>21</v>
      </c>
      <c r="B5" s="9">
        <v>33.200000000000003</v>
      </c>
      <c r="C5" s="9">
        <v>30.8</v>
      </c>
      <c r="D5" s="9">
        <v>33.9</v>
      </c>
      <c r="E5" s="9">
        <v>36.5</v>
      </c>
      <c r="F5" s="9">
        <v>33.200000000000003</v>
      </c>
      <c r="G5" s="9">
        <v>29.4</v>
      </c>
      <c r="H5" s="9">
        <v>32.799999999999997</v>
      </c>
      <c r="I5" s="9">
        <v>35.1</v>
      </c>
      <c r="J5" s="9">
        <v>37.700000000000003</v>
      </c>
      <c r="K5" s="9">
        <v>39.5</v>
      </c>
      <c r="L5" s="9">
        <v>39.700000000000003</v>
      </c>
      <c r="M5" s="10">
        <v>42.6</v>
      </c>
      <c r="N5" s="10">
        <v>47.9</v>
      </c>
      <c r="O5" s="9">
        <v>52.3</v>
      </c>
      <c r="P5" s="9">
        <v>51.7</v>
      </c>
      <c r="Q5" s="9">
        <v>55.4</v>
      </c>
      <c r="R5" s="9">
        <f>(678/R2)*100</f>
        <v>55.392156862745104</v>
      </c>
      <c r="S5" s="11">
        <v>62.4</v>
      </c>
    </row>
    <row r="6" spans="1:19" s="7" customFormat="1" ht="14.25" x14ac:dyDescent="0.2">
      <c r="A6" s="4" t="s">
        <v>22</v>
      </c>
      <c r="B6" s="12">
        <v>52.9</v>
      </c>
      <c r="C6" s="12">
        <v>52.3</v>
      </c>
      <c r="D6" s="12">
        <v>54.9</v>
      </c>
      <c r="E6" s="12">
        <v>48</v>
      </c>
      <c r="F6" s="12">
        <v>54.2</v>
      </c>
      <c r="G6" s="12">
        <v>53.3</v>
      </c>
      <c r="H6" s="12">
        <v>67.2</v>
      </c>
      <c r="I6" s="12">
        <v>64.900000000000006</v>
      </c>
      <c r="J6" s="12">
        <v>62.3</v>
      </c>
      <c r="K6" s="12">
        <v>60.5</v>
      </c>
      <c r="L6" s="12">
        <v>60.3</v>
      </c>
      <c r="M6" s="4">
        <v>57.4</v>
      </c>
      <c r="N6" s="12">
        <v>52.1</v>
      </c>
      <c r="O6" s="12">
        <v>47.7</v>
      </c>
      <c r="P6" s="12">
        <v>48.3</v>
      </c>
      <c r="Q6" s="12">
        <v>44.6</v>
      </c>
      <c r="R6" s="12">
        <v>44.6</v>
      </c>
      <c r="S6" s="12">
        <v>37.6</v>
      </c>
    </row>
    <row r="7" spans="1:19" s="7" customFormat="1" ht="14.25" customHeight="1" x14ac:dyDescent="0.2">
      <c r="A7" s="8" t="s">
        <v>23</v>
      </c>
      <c r="B7" s="9">
        <v>64.8</v>
      </c>
      <c r="C7" s="9">
        <v>67.400000000000006</v>
      </c>
      <c r="D7" s="9">
        <v>65.5</v>
      </c>
      <c r="E7" s="9">
        <v>64.3</v>
      </c>
      <c r="F7" s="9">
        <v>68.099999999999994</v>
      </c>
      <c r="G7" s="9">
        <v>66</v>
      </c>
      <c r="H7" s="9">
        <v>65.5</v>
      </c>
      <c r="I7" s="9">
        <v>68.8</v>
      </c>
      <c r="J7" s="9">
        <v>69.3</v>
      </c>
      <c r="K7" s="9">
        <v>66.599999999999994</v>
      </c>
      <c r="L7" s="9">
        <v>65.099999999999994</v>
      </c>
      <c r="M7" s="10">
        <v>64.099999999999994</v>
      </c>
      <c r="N7" s="10">
        <v>69.900000000000006</v>
      </c>
      <c r="O7" s="9">
        <v>66.900000000000006</v>
      </c>
      <c r="P7" s="9">
        <v>64.599999999999994</v>
      </c>
      <c r="Q7" s="9">
        <v>64.900000000000006</v>
      </c>
      <c r="R7" s="9">
        <f>(816/R2)*100</f>
        <v>66.666666666666657</v>
      </c>
      <c r="S7" s="9">
        <v>66.099999999999994</v>
      </c>
    </row>
    <row r="8" spans="1:19" s="7" customFormat="1" ht="24" customHeight="1" x14ac:dyDescent="0.2">
      <c r="A8" s="4" t="s">
        <v>24</v>
      </c>
      <c r="B8" s="12">
        <v>65.900000000000006</v>
      </c>
      <c r="C8" s="12">
        <v>71.599999999999994</v>
      </c>
      <c r="D8" s="12">
        <v>71.7</v>
      </c>
      <c r="E8" s="12">
        <v>73.599999999999994</v>
      </c>
      <c r="F8" s="12">
        <v>71.7</v>
      </c>
      <c r="G8" s="12">
        <v>69.7</v>
      </c>
      <c r="H8" s="12">
        <v>66.900000000000006</v>
      </c>
      <c r="I8" s="12">
        <v>63.4</v>
      </c>
      <c r="J8" s="12">
        <v>72.8</v>
      </c>
      <c r="K8" s="12">
        <v>75.2</v>
      </c>
      <c r="L8" s="12">
        <v>77.599999999999994</v>
      </c>
      <c r="M8" s="4">
        <v>77.2</v>
      </c>
      <c r="N8" s="4">
        <v>75.599999999999994</v>
      </c>
      <c r="O8" s="12">
        <v>73.8</v>
      </c>
      <c r="P8" s="12">
        <v>79.2</v>
      </c>
      <c r="Q8" s="12">
        <v>77.900000000000006</v>
      </c>
      <c r="R8" s="12">
        <f>(1004/R2)*100</f>
        <v>82.026143790849673</v>
      </c>
      <c r="S8" s="12">
        <v>73.5</v>
      </c>
    </row>
    <row r="9" spans="1:19" s="7" customFormat="1" ht="14.25" customHeight="1" x14ac:dyDescent="0.2">
      <c r="A9" s="8" t="s">
        <v>25</v>
      </c>
      <c r="B9" s="9">
        <v>33</v>
      </c>
      <c r="C9" s="9">
        <v>34</v>
      </c>
      <c r="D9" s="9">
        <v>47.1</v>
      </c>
      <c r="E9" s="9">
        <v>39.4</v>
      </c>
      <c r="F9" s="9">
        <v>35.299999999999997</v>
      </c>
      <c r="G9" s="9">
        <v>36.4</v>
      </c>
      <c r="H9" s="9">
        <v>39.299999999999997</v>
      </c>
      <c r="I9" s="9">
        <v>35.1</v>
      </c>
      <c r="J9" s="9">
        <v>40.700000000000003</v>
      </c>
      <c r="K9" s="9">
        <v>40.799999999999997</v>
      </c>
      <c r="L9" s="9">
        <v>39.700000000000003</v>
      </c>
      <c r="M9" s="9">
        <v>38</v>
      </c>
      <c r="N9" s="11">
        <v>41.3</v>
      </c>
      <c r="O9" s="9">
        <v>46.9</v>
      </c>
      <c r="P9" s="9">
        <v>50</v>
      </c>
      <c r="Q9" s="9">
        <v>49.2</v>
      </c>
      <c r="R9" s="9">
        <v>49.591503267973856</v>
      </c>
      <c r="S9" s="11">
        <v>50.81</v>
      </c>
    </row>
    <row r="10" spans="1:19" s="7" customFormat="1" ht="24" customHeight="1" x14ac:dyDescent="0.2">
      <c r="A10" s="4" t="s">
        <v>26</v>
      </c>
      <c r="B10" s="12">
        <v>69.7</v>
      </c>
      <c r="C10" s="12">
        <v>71.099999999999994</v>
      </c>
      <c r="D10" s="12">
        <v>82.8</v>
      </c>
      <c r="E10" s="12">
        <v>70.900000000000006</v>
      </c>
      <c r="F10" s="12">
        <v>73</v>
      </c>
      <c r="G10" s="12">
        <v>70.7</v>
      </c>
      <c r="H10" s="12">
        <v>71.099999999999994</v>
      </c>
      <c r="I10" s="12">
        <v>68</v>
      </c>
      <c r="J10" s="12">
        <v>73.7</v>
      </c>
      <c r="K10" s="12">
        <v>76.3</v>
      </c>
      <c r="L10" s="12">
        <v>73.8</v>
      </c>
      <c r="M10" s="4">
        <v>72.099999999999994</v>
      </c>
      <c r="N10" s="12">
        <v>74.3</v>
      </c>
      <c r="O10" s="12">
        <v>76.599999999999994</v>
      </c>
      <c r="P10" s="12">
        <v>78.900000000000006</v>
      </c>
      <c r="Q10" s="12">
        <v>76.8</v>
      </c>
      <c r="R10" s="12">
        <v>76.797385620915037</v>
      </c>
      <c r="S10" s="12">
        <v>75.599999999999994</v>
      </c>
    </row>
    <row r="11" spans="1:19" s="7" customFormat="1" ht="14.25" customHeight="1" x14ac:dyDescent="0.2">
      <c r="A11" s="8" t="s">
        <v>27</v>
      </c>
      <c r="B11" s="12"/>
      <c r="C11" s="12"/>
      <c r="D11" s="12"/>
      <c r="E11" s="11" t="s">
        <v>28</v>
      </c>
      <c r="F11" s="11" t="s">
        <v>28</v>
      </c>
      <c r="G11" s="11" t="s">
        <v>28</v>
      </c>
      <c r="H11" s="11" t="s">
        <v>28</v>
      </c>
      <c r="I11" s="11" t="s">
        <v>28</v>
      </c>
      <c r="J11" s="11" t="s">
        <v>28</v>
      </c>
      <c r="K11" s="11" t="s">
        <v>28</v>
      </c>
      <c r="L11" s="11" t="s">
        <v>28</v>
      </c>
      <c r="M11" s="10">
        <v>42.4</v>
      </c>
      <c r="N11" s="11">
        <v>52.1</v>
      </c>
      <c r="O11" s="11">
        <v>61.4</v>
      </c>
      <c r="P11" s="11">
        <v>62.8</v>
      </c>
      <c r="Q11" s="11">
        <v>62.7</v>
      </c>
      <c r="R11" s="11">
        <v>61.2</v>
      </c>
      <c r="S11" s="11">
        <v>63.9</v>
      </c>
    </row>
    <row r="12" spans="1:19" s="7" customFormat="1" ht="14.25" customHeight="1" x14ac:dyDescent="0.2">
      <c r="A12" s="4" t="s">
        <v>29</v>
      </c>
      <c r="B12" s="12">
        <v>40</v>
      </c>
      <c r="C12" s="12">
        <v>42.7</v>
      </c>
      <c r="D12" s="12">
        <v>36.9</v>
      </c>
      <c r="E12" s="12">
        <v>43.5</v>
      </c>
      <c r="F12" s="12">
        <v>44.1</v>
      </c>
      <c r="G12" s="12">
        <v>39.5</v>
      </c>
      <c r="H12" s="12">
        <v>40</v>
      </c>
      <c r="I12" s="12">
        <v>38.799999999999997</v>
      </c>
      <c r="J12" s="12">
        <v>42.9</v>
      </c>
      <c r="K12" s="12">
        <v>40.200000000000003</v>
      </c>
      <c r="L12" s="12">
        <v>42.5</v>
      </c>
      <c r="M12" s="4">
        <v>40.5</v>
      </c>
      <c r="N12" s="4">
        <v>49.1</v>
      </c>
      <c r="O12" s="12">
        <v>60.1</v>
      </c>
      <c r="P12" s="12">
        <v>60.8</v>
      </c>
      <c r="Q12" s="12">
        <v>61</v>
      </c>
      <c r="R12" s="12">
        <f>(728/R2)*100</f>
        <v>59.477124183006538</v>
      </c>
      <c r="S12" s="12">
        <v>62.9</v>
      </c>
    </row>
    <row r="13" spans="1:19" s="7" customFormat="1" ht="14.25" customHeight="1" x14ac:dyDescent="0.2">
      <c r="A13" s="10" t="s">
        <v>30</v>
      </c>
      <c r="B13" s="11">
        <v>89.2</v>
      </c>
      <c r="C13" s="11">
        <v>90.1</v>
      </c>
      <c r="D13" s="11">
        <v>91.2</v>
      </c>
      <c r="E13" s="11">
        <v>89.3</v>
      </c>
      <c r="F13" s="11">
        <v>90.6</v>
      </c>
      <c r="G13" s="11">
        <v>87.8</v>
      </c>
      <c r="H13" s="11">
        <v>90.6</v>
      </c>
      <c r="I13" s="11">
        <v>91.8</v>
      </c>
      <c r="J13" s="11">
        <v>92.6</v>
      </c>
      <c r="K13" s="11">
        <v>92.7</v>
      </c>
      <c r="L13" s="11">
        <v>92.1</v>
      </c>
      <c r="M13" s="10">
        <v>91.2</v>
      </c>
      <c r="N13" s="11">
        <v>93</v>
      </c>
      <c r="O13" s="11">
        <v>93</v>
      </c>
      <c r="P13" s="11">
        <v>92.7</v>
      </c>
      <c r="Q13" s="11">
        <v>93.7</v>
      </c>
      <c r="R13" s="11">
        <f>(1168/R2)*100</f>
        <v>95.424836601307192</v>
      </c>
      <c r="S13" s="11">
        <v>95.9</v>
      </c>
    </row>
    <row r="14" spans="1:19" s="7" customFormat="1" ht="14.25" customHeight="1" x14ac:dyDescent="0.2">
      <c r="A14" s="4" t="s">
        <v>31</v>
      </c>
      <c r="B14" s="12">
        <v>8.8000000000000007</v>
      </c>
      <c r="C14" s="12">
        <v>7.2</v>
      </c>
      <c r="D14" s="12">
        <v>6.9</v>
      </c>
      <c r="E14" s="12">
        <v>8.1999999999999993</v>
      </c>
      <c r="F14" s="12">
        <v>6.8</v>
      </c>
      <c r="G14" s="12">
        <v>8.8000000000000007</v>
      </c>
      <c r="H14" s="12">
        <v>7.8</v>
      </c>
      <c r="I14" s="12">
        <v>6.8</v>
      </c>
      <c r="J14" s="12">
        <v>5.6</v>
      </c>
      <c r="K14" s="12">
        <v>5.5</v>
      </c>
      <c r="L14" s="12">
        <v>6.4</v>
      </c>
      <c r="M14" s="4">
        <v>7.4</v>
      </c>
      <c r="N14" s="4">
        <v>5.7</v>
      </c>
      <c r="O14" s="12">
        <v>6.3</v>
      </c>
      <c r="P14" s="12">
        <v>5.6</v>
      </c>
      <c r="Q14" s="12">
        <v>4.5999999999999996</v>
      </c>
      <c r="R14" s="12">
        <f>(46/R2)*100</f>
        <v>3.7581699346405228</v>
      </c>
      <c r="S14" s="12">
        <v>2.6</v>
      </c>
    </row>
    <row r="15" spans="1:19" s="7" customFormat="1" ht="14.25" customHeight="1" x14ac:dyDescent="0.2">
      <c r="A15" s="10" t="s">
        <v>32</v>
      </c>
      <c r="B15" s="11" t="s">
        <v>33</v>
      </c>
      <c r="C15" s="11" t="s">
        <v>33</v>
      </c>
      <c r="D15" s="11" t="s">
        <v>33</v>
      </c>
      <c r="E15" s="11">
        <v>18.399999999999999</v>
      </c>
      <c r="F15" s="11">
        <v>18.3</v>
      </c>
      <c r="G15" s="11">
        <v>18.3</v>
      </c>
      <c r="H15" s="11">
        <v>18.2</v>
      </c>
      <c r="I15" s="11">
        <v>18.2</v>
      </c>
      <c r="J15" s="11">
        <v>18.2</v>
      </c>
      <c r="K15" s="11">
        <v>18.2</v>
      </c>
      <c r="L15" s="11">
        <v>18.2</v>
      </c>
      <c r="M15" s="11">
        <v>18</v>
      </c>
      <c r="N15" s="11">
        <v>17.899999999999999</v>
      </c>
      <c r="O15" s="11">
        <v>18</v>
      </c>
      <c r="P15" s="11">
        <v>17.899999999999999</v>
      </c>
      <c r="Q15" s="11">
        <v>18</v>
      </c>
      <c r="R15" s="11">
        <v>18.5</v>
      </c>
      <c r="S15" s="11">
        <v>18.5</v>
      </c>
    </row>
    <row r="16" spans="1:19" s="7" customFormat="1" ht="14.25" customHeight="1" x14ac:dyDescent="0.2">
      <c r="A16" s="4" t="s">
        <v>34</v>
      </c>
      <c r="B16" s="4">
        <v>333</v>
      </c>
      <c r="C16" s="4">
        <v>401</v>
      </c>
      <c r="D16" s="4">
        <v>455</v>
      </c>
      <c r="E16" s="4">
        <v>515</v>
      </c>
      <c r="F16" s="4">
        <v>498</v>
      </c>
      <c r="G16" s="4">
        <v>525</v>
      </c>
      <c r="H16" s="4">
        <v>551</v>
      </c>
      <c r="I16" s="4">
        <v>612</v>
      </c>
      <c r="J16" s="4">
        <v>704</v>
      </c>
      <c r="K16" s="4">
        <v>763</v>
      </c>
      <c r="L16" s="4">
        <v>818</v>
      </c>
      <c r="M16" s="4">
        <v>830</v>
      </c>
      <c r="N16" s="4">
        <v>865</v>
      </c>
      <c r="O16" s="4">
        <v>926</v>
      </c>
      <c r="P16" s="6">
        <v>1149</v>
      </c>
      <c r="Q16" s="6">
        <v>1042</v>
      </c>
      <c r="R16" s="6">
        <v>1135</v>
      </c>
      <c r="S16" s="5">
        <v>1126</v>
      </c>
    </row>
    <row r="17" spans="1:20" s="7" customFormat="1" ht="14.25" customHeight="1" x14ac:dyDescent="0.2">
      <c r="A17" s="10" t="s">
        <v>35</v>
      </c>
      <c r="B17" s="10">
        <v>73.7</v>
      </c>
      <c r="C17" s="11">
        <f t="shared" ref="C17:M17" si="0">(C16/C2)*100</f>
        <v>79.721669980119287</v>
      </c>
      <c r="D17" s="11">
        <f t="shared" si="0"/>
        <v>84.729981378026082</v>
      </c>
      <c r="E17" s="11">
        <f t="shared" si="0"/>
        <v>82.399999999999991</v>
      </c>
      <c r="F17" s="11">
        <f t="shared" si="0"/>
        <v>84.838160136286206</v>
      </c>
      <c r="G17" s="11">
        <f t="shared" si="0"/>
        <v>85.365853658536579</v>
      </c>
      <c r="H17" s="11">
        <f t="shared" si="0"/>
        <v>82.238805970149258</v>
      </c>
      <c r="I17" s="11">
        <f t="shared" si="0"/>
        <v>81.92771084337349</v>
      </c>
      <c r="J17" s="11">
        <f t="shared" si="0"/>
        <v>80.919540229885058</v>
      </c>
      <c r="K17" s="11">
        <f t="shared" si="0"/>
        <v>80.655391120507403</v>
      </c>
      <c r="L17" s="11">
        <f t="shared" si="0"/>
        <v>82.877406281661607</v>
      </c>
      <c r="M17" s="11">
        <f t="shared" si="0"/>
        <v>86.010362694300511</v>
      </c>
      <c r="N17" s="11">
        <v>89.5</v>
      </c>
      <c r="O17" s="11">
        <v>90</v>
      </c>
      <c r="P17" s="11">
        <v>91.8</v>
      </c>
      <c r="Q17" s="11">
        <v>94</v>
      </c>
      <c r="R17" s="11">
        <f>(R16/R2)*100</f>
        <v>92.72875816993465</v>
      </c>
      <c r="S17" s="11">
        <f>(S16/S2)*100</f>
        <v>91.396103896103895</v>
      </c>
    </row>
    <row r="18" spans="1:20" s="7" customFormat="1" ht="14.25" customHeight="1" x14ac:dyDescent="0.2">
      <c r="A18" s="4" t="s">
        <v>36</v>
      </c>
      <c r="B18" s="12">
        <v>47</v>
      </c>
      <c r="C18" s="12">
        <v>43</v>
      </c>
      <c r="D18" s="12">
        <v>51</v>
      </c>
      <c r="E18" s="12">
        <v>53.8</v>
      </c>
      <c r="F18" s="12">
        <v>50.4</v>
      </c>
      <c r="G18" s="12">
        <v>49.9</v>
      </c>
      <c r="H18" s="12">
        <v>53.7</v>
      </c>
      <c r="I18" s="12">
        <v>52.1</v>
      </c>
      <c r="J18" s="12">
        <v>54.7</v>
      </c>
      <c r="K18" s="12">
        <v>51.9</v>
      </c>
      <c r="L18" s="12">
        <v>55.9</v>
      </c>
      <c r="M18" s="12">
        <v>52.5</v>
      </c>
      <c r="N18" s="12">
        <v>55.4</v>
      </c>
      <c r="O18" s="12">
        <v>61.4</v>
      </c>
      <c r="P18" s="12">
        <v>43.5</v>
      </c>
      <c r="Q18" s="12">
        <v>48.8</v>
      </c>
      <c r="R18" s="12">
        <v>42.6</v>
      </c>
      <c r="S18" s="12" t="s">
        <v>33</v>
      </c>
    </row>
    <row r="19" spans="1:20" s="7" customFormat="1" ht="14.25" customHeight="1" x14ac:dyDescent="0.2">
      <c r="A19" s="10" t="s">
        <v>37</v>
      </c>
      <c r="B19" s="11">
        <v>53</v>
      </c>
      <c r="C19" s="11">
        <v>57</v>
      </c>
      <c r="D19" s="11">
        <v>49</v>
      </c>
      <c r="E19" s="11">
        <v>46.2</v>
      </c>
      <c r="F19" s="11">
        <v>49.6</v>
      </c>
      <c r="G19" s="11">
        <v>50.1</v>
      </c>
      <c r="H19" s="11">
        <v>46.3</v>
      </c>
      <c r="I19" s="11">
        <v>47.9</v>
      </c>
      <c r="J19" s="11">
        <v>45.3</v>
      </c>
      <c r="K19" s="11">
        <v>48.1</v>
      </c>
      <c r="L19" s="11">
        <v>44.1</v>
      </c>
      <c r="M19" s="11">
        <v>47.5</v>
      </c>
      <c r="N19" s="11">
        <v>44.6</v>
      </c>
      <c r="O19" s="11">
        <v>38.6</v>
      </c>
      <c r="P19" s="11">
        <v>56.5</v>
      </c>
      <c r="Q19" s="11">
        <v>51.2</v>
      </c>
      <c r="R19" s="11">
        <v>57.4</v>
      </c>
      <c r="S19" s="11" t="s">
        <v>33</v>
      </c>
    </row>
    <row r="20" spans="1:20" s="7" customFormat="1" ht="14.25" customHeight="1" x14ac:dyDescent="0.2">
      <c r="A20" s="4" t="s">
        <v>38</v>
      </c>
      <c r="B20" s="12">
        <v>56</v>
      </c>
      <c r="C20" s="12">
        <v>58</v>
      </c>
      <c r="D20" s="12">
        <v>54</v>
      </c>
      <c r="E20" s="12">
        <v>56.3</v>
      </c>
      <c r="F20" s="12">
        <v>53.2</v>
      </c>
      <c r="G20" s="12">
        <v>38.700000000000003</v>
      </c>
      <c r="H20" s="12">
        <v>41.2</v>
      </c>
      <c r="I20" s="12">
        <v>44.3</v>
      </c>
      <c r="J20" s="12">
        <v>49.3</v>
      </c>
      <c r="K20" s="12">
        <v>47.6</v>
      </c>
      <c r="L20" s="12">
        <v>50.5</v>
      </c>
      <c r="M20" s="12">
        <v>42.5</v>
      </c>
      <c r="N20" s="12">
        <v>42.4</v>
      </c>
      <c r="O20" s="12">
        <v>43.5</v>
      </c>
      <c r="P20" s="12">
        <v>46.6</v>
      </c>
      <c r="Q20" s="12">
        <v>28.4</v>
      </c>
      <c r="R20" s="12">
        <v>29.2</v>
      </c>
      <c r="S20" s="12" t="s">
        <v>33</v>
      </c>
    </row>
    <row r="21" spans="1:20" s="7" customFormat="1" ht="14.25" customHeight="1" x14ac:dyDescent="0.2">
      <c r="A21" s="10" t="s">
        <v>39</v>
      </c>
      <c r="B21" s="11">
        <v>44</v>
      </c>
      <c r="C21" s="11">
        <v>42</v>
      </c>
      <c r="D21" s="11">
        <v>46</v>
      </c>
      <c r="E21" s="11">
        <v>43.7</v>
      </c>
      <c r="F21" s="11">
        <v>46.8</v>
      </c>
      <c r="G21" s="11">
        <v>61.3</v>
      </c>
      <c r="H21" s="11">
        <v>58.8</v>
      </c>
      <c r="I21" s="11">
        <v>55.7</v>
      </c>
      <c r="J21" s="11">
        <v>50.7</v>
      </c>
      <c r="K21" s="11">
        <v>52.4</v>
      </c>
      <c r="L21" s="11">
        <v>49.5</v>
      </c>
      <c r="M21" s="11">
        <v>57.5</v>
      </c>
      <c r="N21" s="11">
        <v>57.6</v>
      </c>
      <c r="O21" s="11">
        <v>56.5</v>
      </c>
      <c r="P21" s="11">
        <v>53.4</v>
      </c>
      <c r="Q21" s="11">
        <v>71.599999999999994</v>
      </c>
      <c r="R21" s="11">
        <v>70.8</v>
      </c>
      <c r="S21" s="11" t="s">
        <v>33</v>
      </c>
    </row>
    <row r="22" spans="1:20" s="7" customFormat="1" ht="14.25" customHeight="1" x14ac:dyDescent="0.2">
      <c r="A22" s="4" t="s">
        <v>40</v>
      </c>
      <c r="B22" s="4">
        <v>3.27</v>
      </c>
      <c r="C22" s="4">
        <v>3.24</v>
      </c>
      <c r="D22" s="4">
        <v>3.26</v>
      </c>
      <c r="E22" s="4">
        <v>3.26</v>
      </c>
      <c r="F22" s="4">
        <v>3.24</v>
      </c>
      <c r="G22" s="4">
        <v>3.26</v>
      </c>
      <c r="H22" s="4">
        <v>3.26</v>
      </c>
      <c r="I22" s="4">
        <v>3.24</v>
      </c>
      <c r="J22" s="4">
        <v>3.23</v>
      </c>
      <c r="K22" s="4">
        <v>3.25</v>
      </c>
      <c r="L22" s="13">
        <v>3.2</v>
      </c>
      <c r="M22" s="4">
        <v>3.22</v>
      </c>
      <c r="N22" s="4">
        <v>3.24</v>
      </c>
      <c r="O22" s="13">
        <v>3.3</v>
      </c>
      <c r="P22" s="4">
        <v>3.25</v>
      </c>
      <c r="Q22" s="4">
        <v>3.26</v>
      </c>
      <c r="R22" s="4">
        <v>3.26</v>
      </c>
      <c r="S22" s="13">
        <v>3.25</v>
      </c>
    </row>
    <row r="23" spans="1:20" s="7" customFormat="1" ht="14.25" customHeight="1" x14ac:dyDescent="0.2">
      <c r="A23" s="10" t="s">
        <v>41</v>
      </c>
      <c r="B23" s="10">
        <v>956</v>
      </c>
      <c r="C23" s="10">
        <v>963</v>
      </c>
      <c r="D23" s="10">
        <v>964</v>
      </c>
      <c r="E23" s="10">
        <v>948</v>
      </c>
      <c r="F23" s="10">
        <v>944</v>
      </c>
      <c r="G23" s="10">
        <v>952</v>
      </c>
      <c r="H23" s="10">
        <v>959</v>
      </c>
      <c r="I23" s="10">
        <v>967</v>
      </c>
      <c r="J23" s="10">
        <v>948</v>
      </c>
      <c r="K23" s="10">
        <v>949</v>
      </c>
      <c r="L23" s="10">
        <v>952</v>
      </c>
      <c r="M23" s="10">
        <v>956</v>
      </c>
      <c r="N23" s="10">
        <v>943</v>
      </c>
      <c r="O23" s="10">
        <v>930</v>
      </c>
      <c r="P23" s="10">
        <v>925</v>
      </c>
      <c r="Q23" s="10">
        <v>924</v>
      </c>
      <c r="R23" s="10">
        <v>923</v>
      </c>
      <c r="S23" s="14">
        <v>910</v>
      </c>
    </row>
    <row r="24" spans="1:20" s="7" customFormat="1" ht="14.25" customHeight="1" x14ac:dyDescent="0.2">
      <c r="A24" s="4" t="s">
        <v>42</v>
      </c>
      <c r="B24" s="4">
        <v>958</v>
      </c>
      <c r="C24" s="4">
        <v>970</v>
      </c>
      <c r="D24" s="4">
        <v>972</v>
      </c>
      <c r="E24" s="4">
        <v>948</v>
      </c>
      <c r="F24" s="4">
        <v>947</v>
      </c>
      <c r="G24" s="4">
        <v>951</v>
      </c>
      <c r="H24" s="4">
        <v>971</v>
      </c>
      <c r="I24" s="4">
        <v>975</v>
      </c>
      <c r="J24" s="4">
        <v>961</v>
      </c>
      <c r="K24" s="4">
        <v>958</v>
      </c>
      <c r="L24" s="4">
        <v>960</v>
      </c>
      <c r="M24" s="4">
        <v>955</v>
      </c>
      <c r="N24" s="4">
        <v>955</v>
      </c>
      <c r="O24" s="4">
        <v>929</v>
      </c>
      <c r="P24" s="4">
        <v>925</v>
      </c>
      <c r="Q24" s="4">
        <v>924</v>
      </c>
      <c r="R24" s="4">
        <v>923</v>
      </c>
      <c r="S24" s="15">
        <v>911</v>
      </c>
    </row>
    <row r="25" spans="1:20" s="7" customFormat="1" ht="14.25" customHeight="1" x14ac:dyDescent="0.2">
      <c r="A25" s="10" t="s">
        <v>43</v>
      </c>
      <c r="B25" s="10">
        <v>409</v>
      </c>
      <c r="C25" s="10">
        <v>444</v>
      </c>
      <c r="D25" s="10">
        <v>470</v>
      </c>
      <c r="E25" s="10">
        <v>565</v>
      </c>
      <c r="F25" s="10">
        <v>516</v>
      </c>
      <c r="G25" s="10">
        <v>550</v>
      </c>
      <c r="H25" s="10">
        <v>551</v>
      </c>
      <c r="I25" s="10">
        <v>653</v>
      </c>
      <c r="J25" s="10">
        <v>741</v>
      </c>
      <c r="K25" s="10">
        <v>846</v>
      </c>
      <c r="L25" s="10">
        <v>910</v>
      </c>
      <c r="M25" s="10">
        <v>899</v>
      </c>
      <c r="N25" s="10">
        <v>798</v>
      </c>
      <c r="O25" s="10">
        <v>998</v>
      </c>
      <c r="P25" s="16">
        <v>1192</v>
      </c>
      <c r="Q25" s="16">
        <v>1082</v>
      </c>
      <c r="R25" s="16">
        <v>1181</v>
      </c>
      <c r="S25" s="16">
        <v>1198</v>
      </c>
    </row>
    <row r="26" spans="1:20" s="7" customFormat="1" ht="14.25" customHeight="1" x14ac:dyDescent="0.2">
      <c r="A26" s="4" t="s">
        <v>44</v>
      </c>
      <c r="B26" s="12">
        <f t="shared" ref="B26:M26" si="1">(B25/B2)*100</f>
        <v>90.486725663716811</v>
      </c>
      <c r="C26" s="12">
        <f t="shared" si="1"/>
        <v>88.270377733598409</v>
      </c>
      <c r="D26" s="12">
        <f t="shared" si="1"/>
        <v>87.523277467411546</v>
      </c>
      <c r="E26" s="12">
        <f t="shared" si="1"/>
        <v>90.4</v>
      </c>
      <c r="F26" s="12">
        <f t="shared" si="1"/>
        <v>87.9045996592845</v>
      </c>
      <c r="G26" s="12">
        <f t="shared" si="1"/>
        <v>89.430894308943081</v>
      </c>
      <c r="H26" s="12">
        <f t="shared" si="1"/>
        <v>82.238805970149258</v>
      </c>
      <c r="I26" s="12">
        <f t="shared" si="1"/>
        <v>87.416331994645248</v>
      </c>
      <c r="J26" s="12">
        <f t="shared" si="1"/>
        <v>85.172413793103459</v>
      </c>
      <c r="K26" s="12">
        <f t="shared" si="1"/>
        <v>89.429175475687103</v>
      </c>
      <c r="L26" s="12">
        <f t="shared" si="1"/>
        <v>92.198581560283685</v>
      </c>
      <c r="M26" s="12">
        <f t="shared" si="1"/>
        <v>93.160621761658035</v>
      </c>
      <c r="N26" s="12">
        <v>82.6</v>
      </c>
      <c r="O26" s="12">
        <v>97</v>
      </c>
      <c r="P26" s="12">
        <v>95.3</v>
      </c>
      <c r="Q26" s="12">
        <v>97.6</v>
      </c>
      <c r="R26" s="12">
        <f>(R25/R2)*100</f>
        <v>96.486928104575171</v>
      </c>
      <c r="S26" s="17">
        <v>97.2</v>
      </c>
    </row>
    <row r="27" spans="1:20" s="7" customFormat="1" ht="14.25" customHeight="1" x14ac:dyDescent="0.2">
      <c r="A27" s="18" t="s">
        <v>45</v>
      </c>
      <c r="B27" s="11">
        <v>82.6</v>
      </c>
      <c r="C27" s="11">
        <v>80.900000000000006</v>
      </c>
      <c r="D27" s="11">
        <v>84.3</v>
      </c>
      <c r="E27" s="11">
        <v>81.2</v>
      </c>
      <c r="F27" s="11">
        <v>84.1</v>
      </c>
      <c r="G27" s="11">
        <v>81.599999999999994</v>
      </c>
      <c r="H27" s="11">
        <v>80</v>
      </c>
      <c r="I27" s="11">
        <v>81.8</v>
      </c>
      <c r="J27" s="11">
        <v>80.599999999999994</v>
      </c>
      <c r="K27" s="11">
        <v>81</v>
      </c>
      <c r="L27" s="11">
        <v>81.599999999999994</v>
      </c>
      <c r="M27" s="11">
        <v>82.5</v>
      </c>
      <c r="N27" s="11">
        <v>85.7</v>
      </c>
      <c r="O27" s="11">
        <v>87</v>
      </c>
      <c r="P27" s="11">
        <v>82.8</v>
      </c>
      <c r="Q27" s="11">
        <v>87.5</v>
      </c>
      <c r="R27" s="10">
        <v>84.8</v>
      </c>
      <c r="S27" s="19"/>
    </row>
    <row r="28" spans="1:20" s="7" customFormat="1" ht="14.25" customHeight="1" x14ac:dyDescent="0.2">
      <c r="A28" s="4" t="s">
        <v>46</v>
      </c>
      <c r="B28" s="12">
        <v>20.5</v>
      </c>
      <c r="C28" s="12">
        <v>18.899999999999999</v>
      </c>
      <c r="D28" s="12">
        <v>21.3</v>
      </c>
      <c r="E28" s="12">
        <v>20</v>
      </c>
      <c r="F28" s="12">
        <v>18.600000000000001</v>
      </c>
      <c r="G28" s="12">
        <v>21.1</v>
      </c>
      <c r="H28" s="12">
        <v>21.6</v>
      </c>
      <c r="I28" s="12">
        <v>23.6</v>
      </c>
      <c r="J28" s="12">
        <v>20.6</v>
      </c>
      <c r="K28" s="12">
        <v>17.7</v>
      </c>
      <c r="L28" s="12">
        <v>18.399999999999999</v>
      </c>
      <c r="M28" s="12">
        <v>14.9</v>
      </c>
      <c r="N28" s="12">
        <v>15.7</v>
      </c>
      <c r="O28" s="12">
        <v>15.7</v>
      </c>
      <c r="P28" s="19"/>
      <c r="Q28" s="19"/>
      <c r="R28" s="19"/>
      <c r="S28" s="20"/>
    </row>
    <row r="29" spans="1:20" s="7" customFormat="1" ht="14.25" customHeight="1" x14ac:dyDescent="0.2">
      <c r="A29" s="10" t="s">
        <v>47</v>
      </c>
      <c r="B29" s="11">
        <v>38.9</v>
      </c>
      <c r="C29" s="11">
        <v>38.700000000000003</v>
      </c>
      <c r="D29" s="11">
        <v>41.7</v>
      </c>
      <c r="E29" s="11">
        <v>39.799999999999997</v>
      </c>
      <c r="F29" s="11">
        <v>41.7</v>
      </c>
      <c r="G29" s="11">
        <v>44.5</v>
      </c>
      <c r="H29" s="11">
        <v>43.6</v>
      </c>
      <c r="I29" s="11">
        <v>42.6</v>
      </c>
      <c r="J29" s="11">
        <v>42.2</v>
      </c>
      <c r="K29" s="11">
        <v>40.299999999999997</v>
      </c>
      <c r="L29" s="11">
        <v>41</v>
      </c>
      <c r="M29" s="10">
        <v>41.9</v>
      </c>
      <c r="N29" s="10">
        <v>43.2</v>
      </c>
      <c r="O29" s="19"/>
      <c r="P29" s="19"/>
      <c r="Q29" s="19"/>
      <c r="R29" s="19"/>
      <c r="S29" s="20"/>
    </row>
    <row r="30" spans="1:20" s="7" customFormat="1" ht="14.25" customHeight="1" x14ac:dyDescent="0.2">
      <c r="A30" s="4" t="s">
        <v>48</v>
      </c>
      <c r="B30" s="12">
        <v>43.5</v>
      </c>
      <c r="C30" s="12">
        <v>45.5</v>
      </c>
      <c r="D30" s="12">
        <v>51.7</v>
      </c>
      <c r="E30" s="12">
        <v>50.1</v>
      </c>
      <c r="F30" s="12">
        <v>51.6</v>
      </c>
      <c r="G30" s="12">
        <v>52.7</v>
      </c>
      <c r="H30" s="12">
        <v>49.5</v>
      </c>
      <c r="I30" s="12">
        <v>50.2</v>
      </c>
      <c r="J30" s="12">
        <v>49.4</v>
      </c>
      <c r="K30" s="12">
        <v>49.3</v>
      </c>
      <c r="L30" s="12">
        <v>52.5</v>
      </c>
      <c r="M30" s="12">
        <v>53.5</v>
      </c>
      <c r="N30" s="20"/>
      <c r="O30" s="19"/>
      <c r="P30" s="19"/>
      <c r="Q30" s="19"/>
      <c r="R30" s="19"/>
      <c r="S30" s="20"/>
    </row>
    <row r="31" spans="1:20" s="7" customFormat="1" ht="18.75" customHeight="1" x14ac:dyDescent="0.2">
      <c r="A31" s="21" t="s">
        <v>49</v>
      </c>
      <c r="B31" s="21"/>
      <c r="C31" s="21"/>
      <c r="D31" s="21"/>
      <c r="E31" s="21"/>
      <c r="F31" s="21"/>
      <c r="G31" s="21"/>
      <c r="H31" s="21"/>
      <c r="I31" s="21"/>
      <c r="J31" s="21"/>
      <c r="K31" s="21"/>
      <c r="L31" s="21"/>
      <c r="M31" s="21"/>
      <c r="N31" s="21"/>
      <c r="O31" s="21"/>
      <c r="P31" s="21"/>
      <c r="Q31" s="22"/>
      <c r="R31" s="23"/>
      <c r="S31" s="24"/>
      <c r="T31" s="24"/>
    </row>
    <row r="32" spans="1:20" s="7" customFormat="1" ht="13.5" customHeight="1" x14ac:dyDescent="0.2">
      <c r="A32" s="25" t="s">
        <v>50</v>
      </c>
      <c r="B32" s="25"/>
      <c r="C32" s="25"/>
      <c r="D32" s="25"/>
      <c r="E32" s="25"/>
      <c r="F32" s="25"/>
      <c r="G32" s="25"/>
      <c r="H32" s="25"/>
      <c r="I32" s="25"/>
      <c r="J32" s="25"/>
      <c r="K32" s="25"/>
      <c r="L32" s="25"/>
      <c r="M32" s="25"/>
      <c r="N32" s="25"/>
      <c r="O32" s="25"/>
      <c r="P32" s="25"/>
      <c r="Q32" s="26"/>
      <c r="R32" s="27"/>
      <c r="S32" s="27"/>
      <c r="T32" s="28"/>
    </row>
    <row r="33" spans="1:20" s="7" customFormat="1" ht="24" customHeight="1" x14ac:dyDescent="0.2">
      <c r="A33" s="25" t="s">
        <v>51</v>
      </c>
      <c r="B33" s="25"/>
      <c r="C33" s="25"/>
      <c r="D33" s="25"/>
      <c r="E33" s="25"/>
      <c r="F33" s="25"/>
      <c r="G33" s="25"/>
      <c r="H33" s="25"/>
      <c r="I33" s="25"/>
      <c r="J33" s="25"/>
      <c r="K33" s="25"/>
      <c r="L33" s="25"/>
      <c r="M33" s="25"/>
      <c r="N33" s="25"/>
      <c r="O33" s="25"/>
      <c r="P33" s="25"/>
      <c r="Q33" s="25"/>
      <c r="R33" s="25"/>
      <c r="S33" s="27"/>
      <c r="T33" s="28"/>
    </row>
    <row r="34" spans="1:20" s="7" customFormat="1" ht="13.5" customHeight="1" x14ac:dyDescent="0.2">
      <c r="A34" s="25" t="s">
        <v>52</v>
      </c>
      <c r="B34" s="25"/>
      <c r="C34" s="25"/>
      <c r="D34" s="25"/>
      <c r="E34" s="25"/>
      <c r="F34" s="25"/>
      <c r="G34" s="25"/>
      <c r="H34" s="25"/>
      <c r="I34" s="25"/>
      <c r="J34" s="25"/>
      <c r="K34" s="25"/>
      <c r="L34" s="25"/>
      <c r="M34" s="25"/>
      <c r="N34" s="25"/>
      <c r="O34" s="25"/>
      <c r="P34" s="25"/>
      <c r="Q34" s="25"/>
      <c r="R34" s="25"/>
      <c r="S34" s="27"/>
      <c r="T34" s="28"/>
    </row>
    <row r="35" spans="1:20" s="7" customFormat="1" ht="24" customHeight="1" x14ac:dyDescent="0.2">
      <c r="A35" s="25" t="s">
        <v>53</v>
      </c>
      <c r="B35" s="25"/>
      <c r="C35" s="25"/>
      <c r="D35" s="25"/>
      <c r="E35" s="25"/>
      <c r="F35" s="25"/>
      <c r="G35" s="25"/>
      <c r="H35" s="25"/>
      <c r="I35" s="25"/>
      <c r="J35" s="25"/>
      <c r="K35" s="25"/>
      <c r="L35" s="25"/>
      <c r="M35" s="25"/>
      <c r="N35" s="25"/>
      <c r="O35" s="25"/>
      <c r="P35" s="25"/>
      <c r="Q35" s="25"/>
      <c r="R35" s="25"/>
      <c r="S35" s="27"/>
      <c r="T35" s="28"/>
    </row>
    <row r="36" spans="1:20" s="7" customFormat="1" ht="24.75" customHeight="1" x14ac:dyDescent="0.2">
      <c r="A36" s="25" t="s">
        <v>54</v>
      </c>
      <c r="B36" s="25"/>
      <c r="C36" s="25"/>
      <c r="D36" s="25"/>
      <c r="E36" s="25"/>
      <c r="F36" s="25"/>
      <c r="G36" s="25"/>
      <c r="H36" s="25"/>
      <c r="I36" s="25"/>
      <c r="J36" s="25"/>
      <c r="K36" s="25"/>
      <c r="L36" s="25"/>
      <c r="M36" s="25"/>
      <c r="N36" s="25"/>
      <c r="O36" s="25"/>
      <c r="P36" s="25"/>
      <c r="Q36" s="25"/>
      <c r="R36" s="25"/>
      <c r="S36" s="27"/>
      <c r="T36" s="28"/>
    </row>
    <row r="37" spans="1:20" s="7" customFormat="1" ht="23.25" customHeight="1" x14ac:dyDescent="0.2">
      <c r="A37" s="25" t="s">
        <v>55</v>
      </c>
      <c r="B37" s="25"/>
      <c r="C37" s="25"/>
      <c r="D37" s="25"/>
      <c r="E37" s="25"/>
      <c r="F37" s="25"/>
      <c r="G37" s="25"/>
      <c r="H37" s="25"/>
      <c r="I37" s="25"/>
      <c r="J37" s="25"/>
      <c r="K37" s="25"/>
      <c r="L37" s="25"/>
      <c r="M37" s="25"/>
      <c r="N37" s="25"/>
      <c r="O37" s="25"/>
      <c r="P37" s="25"/>
      <c r="Q37" s="25"/>
      <c r="R37" s="25"/>
      <c r="S37" s="24"/>
      <c r="T37" s="28"/>
    </row>
    <row r="38" spans="1:20" s="7" customFormat="1" ht="13.5" customHeight="1" x14ac:dyDescent="0.2">
      <c r="A38" s="25" t="s">
        <v>56</v>
      </c>
      <c r="B38" s="25"/>
      <c r="C38" s="25"/>
      <c r="D38" s="25"/>
      <c r="E38" s="25"/>
      <c r="F38" s="25"/>
      <c r="G38" s="25"/>
      <c r="H38" s="25"/>
      <c r="I38" s="25"/>
      <c r="J38" s="25"/>
      <c r="K38" s="25"/>
      <c r="L38" s="25"/>
      <c r="M38" s="25"/>
      <c r="N38" s="25"/>
      <c r="O38" s="25"/>
      <c r="P38" s="25"/>
      <c r="Q38" s="25"/>
      <c r="R38" s="25"/>
      <c r="S38" s="27"/>
      <c r="T38" s="28"/>
    </row>
    <row r="39" spans="1:20" s="7" customFormat="1" ht="13.5" customHeight="1" x14ac:dyDescent="0.2">
      <c r="A39" s="29" t="s">
        <v>57</v>
      </c>
      <c r="B39" s="29"/>
      <c r="C39" s="29"/>
      <c r="D39" s="29"/>
      <c r="E39" s="29"/>
      <c r="F39" s="29"/>
      <c r="G39" s="29"/>
      <c r="H39" s="29"/>
      <c r="I39" s="29"/>
      <c r="J39" s="29"/>
      <c r="K39" s="29"/>
      <c r="L39" s="29"/>
      <c r="M39" s="29"/>
      <c r="N39" s="29"/>
      <c r="O39" s="29"/>
      <c r="P39" s="29"/>
      <c r="Q39" s="29"/>
      <c r="R39" s="29"/>
      <c r="S39" s="27"/>
      <c r="T39" s="28"/>
    </row>
    <row r="40" spans="1:20" s="7" customFormat="1" ht="24" customHeight="1" x14ac:dyDescent="0.2">
      <c r="A40" s="29" t="s">
        <v>58</v>
      </c>
      <c r="B40" s="29"/>
      <c r="C40" s="29"/>
      <c r="D40" s="29"/>
      <c r="E40" s="29"/>
      <c r="F40" s="29"/>
      <c r="G40" s="29"/>
      <c r="H40" s="29"/>
      <c r="I40" s="29"/>
      <c r="J40" s="29"/>
      <c r="K40" s="29"/>
      <c r="L40" s="29"/>
      <c r="M40" s="29"/>
      <c r="N40" s="29"/>
      <c r="O40" s="29"/>
      <c r="P40" s="29"/>
      <c r="Q40" s="29"/>
      <c r="R40" s="29"/>
      <c r="S40" s="27"/>
      <c r="T40" s="30"/>
    </row>
    <row r="41" spans="1:20" s="7" customFormat="1" ht="13.5" customHeight="1" x14ac:dyDescent="0.2">
      <c r="A41" s="29" t="s">
        <v>59</v>
      </c>
      <c r="B41" s="29"/>
      <c r="C41" s="29"/>
      <c r="D41" s="29"/>
      <c r="E41" s="29"/>
      <c r="F41" s="29"/>
      <c r="G41" s="29"/>
      <c r="H41" s="29"/>
      <c r="I41" s="29"/>
      <c r="J41" s="29"/>
      <c r="K41" s="29"/>
      <c r="L41" s="29"/>
      <c r="M41" s="29"/>
      <c r="N41" s="29"/>
      <c r="O41" s="29"/>
      <c r="P41" s="29"/>
      <c r="Q41" s="29"/>
      <c r="R41" s="29"/>
      <c r="S41" s="27"/>
      <c r="T41" s="30"/>
    </row>
    <row r="42" spans="1:20" s="7" customFormat="1" ht="13.5" customHeight="1" x14ac:dyDescent="0.2">
      <c r="A42" s="29" t="s">
        <v>60</v>
      </c>
      <c r="B42" s="29"/>
      <c r="C42" s="29"/>
      <c r="D42" s="29"/>
      <c r="E42" s="29"/>
      <c r="F42" s="29"/>
      <c r="G42" s="29"/>
      <c r="H42" s="29"/>
      <c r="I42" s="29"/>
      <c r="J42" s="29"/>
      <c r="K42" s="29"/>
      <c r="L42" s="29"/>
      <c r="M42" s="29"/>
      <c r="N42" s="29"/>
      <c r="O42" s="29"/>
      <c r="P42" s="29"/>
      <c r="Q42" s="29"/>
      <c r="R42" s="29"/>
      <c r="S42" s="27"/>
      <c r="T42" s="30"/>
    </row>
    <row r="43" spans="1:20" s="33" customFormat="1" ht="13.5" customHeight="1" x14ac:dyDescent="0.2">
      <c r="A43" s="31" t="s">
        <v>61</v>
      </c>
      <c r="B43" s="32"/>
      <c r="C43" s="32"/>
      <c r="D43" s="32"/>
      <c r="E43" s="32"/>
      <c r="F43" s="32"/>
      <c r="G43" s="32"/>
      <c r="H43" s="32"/>
      <c r="I43" s="32"/>
      <c r="J43" s="32"/>
      <c r="K43" s="32"/>
      <c r="L43" s="32"/>
      <c r="M43" s="32"/>
      <c r="N43" s="32"/>
      <c r="O43" s="32"/>
      <c r="P43" s="32"/>
      <c r="Q43" s="32"/>
      <c r="S43" s="27"/>
    </row>
    <row r="44" spans="1:20" ht="12.75" x14ac:dyDescent="0.2">
      <c r="S44" s="34"/>
    </row>
  </sheetData>
  <mergeCells count="12">
    <mergeCell ref="A37:R37"/>
    <mergeCell ref="A38:R38"/>
    <mergeCell ref="A39:R39"/>
    <mergeCell ref="A40:R40"/>
    <mergeCell ref="A41:R41"/>
    <mergeCell ref="A42:R42"/>
    <mergeCell ref="A31:Q31"/>
    <mergeCell ref="A32:Q32"/>
    <mergeCell ref="A33:R33"/>
    <mergeCell ref="A34:R34"/>
    <mergeCell ref="A35:R35"/>
    <mergeCell ref="A36:R36"/>
  </mergeCells>
  <printOptions horizontalCentered="1"/>
  <pageMargins left="0" right="0" top="1.4151041666666666" bottom="0" header="0.57395833333333335" footer="0.5"/>
  <pageSetup scale="95" orientation="portrait" r:id="rId1"/>
  <headerFooter>
    <oddHeader xml:space="preserve">&amp;C&amp;"Garamond,Bold"&amp;12California State University, Stanislaus
First-Time Freshmen Entering Cohorts
Fall 2003 to Fall 2014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FTF Cohort Table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Fields</dc:creator>
  <cp:lastModifiedBy>Lisa Fields</cp:lastModifiedBy>
  <dcterms:created xsi:type="dcterms:W3CDTF">2014-12-11T19:27:21Z</dcterms:created>
  <dcterms:modified xsi:type="dcterms:W3CDTF">2014-12-11T19:28:25Z</dcterms:modified>
</cp:coreProperties>
</file>