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Meal Plan Budget Calculator" sheetId="1" r:id="rId1"/>
    <sheet name="Formulas" sheetId="2" r:id="rId2"/>
  </sheets>
  <definedNames>
    <definedName name="Class">'Formulas'!#REF!</definedName>
    <definedName name="Meals">'Formulas'!#REF!</definedName>
    <definedName name="Meals_1">'Formulas'!$A$22:$A$26</definedName>
    <definedName name="Meals_2">'Formulas'!$A$2:$A$17</definedName>
    <definedName name="Meals_3">'Formulas'!$A$22:$A$26</definedName>
    <definedName name="Meals_4">'Formulas'!#REF!</definedName>
    <definedName name="meals3">'Formulas'!$A$2:$A$17</definedName>
    <definedName name="Payments">'Formulas'!$D$2:$D$4</definedName>
    <definedName name="_xlnm.Print_Area" localSheetId="0">'Meal Plan Budget Calculator'!$A$1:$H$58</definedName>
    <definedName name="Room_Type">'Formulas'!#REF!</definedName>
    <definedName name="Room_Type1">'Formulas'!#REF!</definedName>
    <definedName name="Term">'Formulas'!#REF!</definedName>
    <definedName name="Term_1">'Formulas'!#REF!</definedName>
    <definedName name="Term_2">'Formulas'!#REF!</definedName>
    <definedName name="Term_3">'Formulas'!#REF!</definedName>
    <definedName name="Term_4">'Formulas'!#REF!</definedName>
    <definedName name="Terms_5">'Formulas'!#REF!</definedName>
    <definedName name="Winter">'Formulas'!$C$2:$C$3</definedName>
    <definedName name="YesNO">'Formulas'!#REF!</definedName>
  </definedNames>
  <calcPr fullCalcOnLoad="1"/>
</workbook>
</file>

<file path=xl/sharedStrings.xml><?xml version="1.0" encoding="utf-8"?>
<sst xmlns="http://schemas.openxmlformats.org/spreadsheetml/2006/main" count="51" uniqueCount="48">
  <si>
    <t>Today's Date</t>
  </si>
  <si>
    <t>1)</t>
  </si>
  <si>
    <t>2)</t>
  </si>
  <si>
    <t>3)</t>
  </si>
  <si>
    <t xml:space="preserve">You will need to average </t>
  </si>
  <si>
    <t>You have on average</t>
  </si>
  <si>
    <t>Remaining Block opportunities</t>
  </si>
  <si>
    <t>Days since move-in</t>
  </si>
  <si>
    <t>There are</t>
  </si>
  <si>
    <t>How often you use your meal plan</t>
  </si>
  <si>
    <t>Budget your meal plan in 3 easy steps</t>
  </si>
  <si>
    <t>You spend on average</t>
  </si>
  <si>
    <t>Flex Dollars per day</t>
  </si>
  <si>
    <t>Flex Dollars per week</t>
  </si>
  <si>
    <t>You use on average</t>
  </si>
  <si>
    <t>Total Flex</t>
  </si>
  <si>
    <t>Total Blocks</t>
  </si>
  <si>
    <t>Weeks since move-in</t>
  </si>
  <si>
    <t>Fall Move In</t>
  </si>
  <si>
    <t xml:space="preserve"> </t>
  </si>
  <si>
    <t>You can use a block for breakfast every weekday at the Main Dining facility and for dinner each night at the Village Café.  Also block meals are available for brunch and dinner on weekends.  Please also be aware that block specials are availble after 4:30pm M-F at Pop's Convenience Store and the Warrior Grill.</t>
  </si>
  <si>
    <t>You have used</t>
  </si>
  <si>
    <t>Total Flex Dollars</t>
  </si>
  <si>
    <t>Enter your current flex dollar balance here--------------------------&gt;</t>
  </si>
  <si>
    <t>Enter your current block  balance (if any)----------------------------&gt;</t>
  </si>
  <si>
    <t>Remaining Room Days</t>
  </si>
  <si>
    <t>Remaining opportunities in Spring semester to use your block swipes</t>
  </si>
  <si>
    <t>Block(s) per week</t>
  </si>
  <si>
    <t>Total Block(s)</t>
  </si>
  <si>
    <t>Select your Meal Plan</t>
  </si>
  <si>
    <t>• Block meals can be used for breakfast, lunch  and dinner.  
o Main Dining:  Breakfast and lunch are offered Monday-Friday (block special). 
o Warrior Grill:  Lunch and dinner are offered Monday-Friday (block special).
o Village Cafe: Dinner is offered Monday-Sunday (block all-you-care-to-eat)                                                                                            Brunch is offered Saturday-Sunday (block all-you-care-to-eat)
• Flex dollars can be used at any of the campus dining locations and function as a declining amount of funds.</t>
  </si>
  <si>
    <t>Log Onto www.warriorcard.com to review your Meal Plan Option selection and check your flex dollar and block balances</t>
  </si>
  <si>
    <t>Weeks</t>
  </si>
  <si>
    <t>Total Board Days</t>
  </si>
  <si>
    <t>Block(s ) per week to use your full block balance for the Academic Year</t>
  </si>
  <si>
    <t>Budget for the remainder of the Academic Year</t>
  </si>
  <si>
    <t>Fall Flex</t>
  </si>
  <si>
    <t>Fall Blocks</t>
  </si>
  <si>
    <t>Fall Move-Out Date</t>
  </si>
  <si>
    <t>Flex Dollars per week for the remainder of Fall Semester</t>
  </si>
  <si>
    <t>Fall Flex Disbursement</t>
  </si>
  <si>
    <t>Fall Block Disbursement</t>
  </si>
  <si>
    <t>Meal Plan  Budget Calculator 2017-18</t>
  </si>
  <si>
    <t>Meal Plan A - $1,764.75 Flex Dollars, 160 Block Meals</t>
  </si>
  <si>
    <t>Meal Plan B - $1,650.02 Flex Dollars, 200 Block Meals</t>
  </si>
  <si>
    <t>Meal Plan C - $928.82 Flex Dollars</t>
  </si>
  <si>
    <t>Meal Plan D - $1,400 Flex Dollars</t>
  </si>
  <si>
    <t>Meal Plan E - $2,100 Flex Dollars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</si>
</sst>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000"/>
    <numFmt numFmtId="175" formatCode="0.0000000"/>
    <numFmt numFmtId="176" formatCode="0.000000"/>
    <numFmt numFmtId="177" formatCode="0.00000"/>
    <numFmt numFmtId="178" formatCode="0.0000"/>
    <numFmt numFmtId="179" formatCode="0.000"/>
  </numFmts>
  <fonts count="61">
    <font>
      <sz val="11"/>
      <color theme="1"/>
      <name val="Calibri"/>
      <family val="2"/>
    </font>
    <font>
      <sz val="11"/>
      <color indexed="8"/>
      <name val="Calibri"/>
      <family val="2"/>
    </font>
    <font>
      <sz val="12"/>
      <name val="Palatino Linotype"/>
      <family val="1"/>
    </font>
    <font>
      <b/>
      <sz val="11"/>
      <name val="Palatino Linotype"/>
      <family val="1"/>
    </font>
    <font>
      <b/>
      <sz val="16"/>
      <name val="Palatino Linotype"/>
      <family val="1"/>
    </font>
    <font>
      <b/>
      <sz val="12"/>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0"/>
      <name val="Calibri"/>
      <family val="2"/>
    </font>
    <font>
      <sz val="11"/>
      <color indexed="8"/>
      <name val="Palatino Linotype"/>
      <family val="1"/>
    </font>
    <font>
      <b/>
      <sz val="18"/>
      <color indexed="8"/>
      <name val="Calibri"/>
      <family val="2"/>
    </font>
    <font>
      <b/>
      <sz val="11"/>
      <color indexed="8"/>
      <name val="Palatino Linotype"/>
      <family val="1"/>
    </font>
    <font>
      <b/>
      <sz val="14"/>
      <color indexed="8"/>
      <name val="Calibri"/>
      <family val="2"/>
    </font>
    <font>
      <b/>
      <sz val="14"/>
      <color indexed="10"/>
      <name val="Palatino Linotype"/>
      <family val="1"/>
    </font>
    <font>
      <b/>
      <sz val="12"/>
      <color indexed="8"/>
      <name val="Palatino Linotype"/>
      <family val="1"/>
    </font>
    <font>
      <b/>
      <sz val="16"/>
      <color indexed="8"/>
      <name val="Palatino Linotype"/>
      <family val="1"/>
    </font>
    <font>
      <b/>
      <sz val="18"/>
      <color indexed="8"/>
      <name val="Palatino Linotype"/>
      <family val="1"/>
    </font>
    <font>
      <b/>
      <sz val="20"/>
      <color indexed="8"/>
      <name val="Calibri"/>
      <family val="2"/>
    </font>
    <font>
      <b/>
      <sz val="14"/>
      <color indexed="8"/>
      <name val="Palatino Linotype"/>
      <family val="1"/>
    </font>
    <font>
      <sz val="1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sz val="11"/>
      <color theme="1"/>
      <name val="Palatino Linotype"/>
      <family val="1"/>
    </font>
    <font>
      <b/>
      <sz val="18"/>
      <color theme="1"/>
      <name val="Calibri"/>
      <family val="2"/>
    </font>
    <font>
      <b/>
      <sz val="11"/>
      <color theme="1"/>
      <name val="Palatino Linotype"/>
      <family val="1"/>
    </font>
    <font>
      <b/>
      <sz val="14"/>
      <color theme="1"/>
      <name val="Calibri"/>
      <family val="2"/>
    </font>
    <font>
      <b/>
      <sz val="14"/>
      <color rgb="FFFF0000"/>
      <name val="Palatino Linotype"/>
      <family val="1"/>
    </font>
    <font>
      <b/>
      <sz val="12"/>
      <color theme="1"/>
      <name val="Palatino Linotype"/>
      <family val="1"/>
    </font>
    <font>
      <b/>
      <sz val="20"/>
      <color theme="1"/>
      <name val="Calibri"/>
      <family val="2"/>
    </font>
    <font>
      <b/>
      <sz val="16"/>
      <color theme="1"/>
      <name val="Palatino Linotype"/>
      <family val="1"/>
    </font>
    <font>
      <b/>
      <sz val="18"/>
      <color theme="1"/>
      <name val="Palatino Linotype"/>
      <family val="1"/>
    </font>
    <font>
      <b/>
      <sz val="14"/>
      <color theme="1"/>
      <name val="Palatino Linotype"/>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CC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style="medium"/>
      <bottom style="medium"/>
    </border>
    <border>
      <left/>
      <right/>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style="medium"/>
      <top/>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3">
    <xf numFmtId="0" fontId="0" fillId="0" borderId="0" xfId="0" applyFont="1" applyAlignment="1">
      <alignment/>
    </xf>
    <xf numFmtId="0" fontId="0" fillId="0" borderId="0" xfId="0" applyFill="1" applyAlignment="1">
      <alignment/>
    </xf>
    <xf numFmtId="0" fontId="48" fillId="0" borderId="0" xfId="0" applyFont="1" applyAlignment="1">
      <alignment/>
    </xf>
    <xf numFmtId="1" fontId="0" fillId="0" borderId="0" xfId="0" applyNumberFormat="1" applyAlignment="1">
      <alignment/>
    </xf>
    <xf numFmtId="0" fontId="0" fillId="0" borderId="0" xfId="0" applyAlignment="1" quotePrefix="1">
      <alignment/>
    </xf>
    <xf numFmtId="14" fontId="0" fillId="0" borderId="0" xfId="0" applyNumberFormat="1" applyAlignment="1">
      <alignment/>
    </xf>
    <xf numFmtId="0" fontId="0" fillId="0" borderId="0" xfId="0" applyNumberFormat="1" applyAlignment="1">
      <alignment/>
    </xf>
    <xf numFmtId="43" fontId="50" fillId="0" borderId="10" xfId="42" applyFont="1" applyFill="1" applyBorder="1" applyAlignment="1">
      <alignment/>
    </xf>
    <xf numFmtId="0" fontId="50" fillId="0" borderId="10" xfId="0" applyFont="1" applyFill="1" applyBorder="1" applyAlignment="1">
      <alignment/>
    </xf>
    <xf numFmtId="0" fontId="0" fillId="33" borderId="0" xfId="0" applyFill="1" applyAlignment="1" applyProtection="1">
      <alignment/>
      <protection locked="0"/>
    </xf>
    <xf numFmtId="0" fontId="51" fillId="33" borderId="0" xfId="0" applyFont="1" applyFill="1" applyAlignment="1" applyProtection="1">
      <alignment/>
      <protection locked="0"/>
    </xf>
    <xf numFmtId="14" fontId="51" fillId="33" borderId="0" xfId="0" applyNumberFormat="1" applyFont="1" applyFill="1" applyAlignment="1" applyProtection="1">
      <alignment/>
      <protection locked="0"/>
    </xf>
    <xf numFmtId="0" fontId="52" fillId="33" borderId="0" xfId="0" applyFont="1" applyFill="1" applyAlignment="1" applyProtection="1">
      <alignment/>
      <protection locked="0"/>
    </xf>
    <xf numFmtId="0" fontId="53" fillId="33" borderId="0" xfId="0" applyFont="1" applyFill="1" applyAlignment="1" applyProtection="1">
      <alignment/>
      <protection locked="0"/>
    </xf>
    <xf numFmtId="0" fontId="51" fillId="33" borderId="0" xfId="0" applyFont="1" applyFill="1" applyAlignment="1" applyProtection="1">
      <alignment horizontal="center"/>
      <protection locked="0"/>
    </xf>
    <xf numFmtId="0" fontId="54" fillId="33" borderId="0" xfId="0" applyFont="1" applyFill="1" applyAlignment="1" applyProtection="1">
      <alignment/>
      <protection locked="0"/>
    </xf>
    <xf numFmtId="44" fontId="5" fillId="33" borderId="11" xfId="44" applyFont="1" applyFill="1" applyBorder="1" applyAlignment="1" applyProtection="1">
      <alignment wrapText="1"/>
      <protection locked="0"/>
    </xf>
    <xf numFmtId="0" fontId="55" fillId="33" borderId="0" xfId="0" applyFont="1" applyFill="1" applyAlignment="1" applyProtection="1">
      <alignment/>
      <protection locked="0"/>
    </xf>
    <xf numFmtId="0" fontId="5" fillId="33" borderId="12" xfId="54" applyFont="1" applyFill="1" applyBorder="1" applyAlignment="1" applyProtection="1">
      <alignment wrapText="1"/>
      <protection locked="0"/>
    </xf>
    <xf numFmtId="0" fontId="3" fillId="33" borderId="0" xfId="0" applyFont="1" applyFill="1" applyAlignment="1" applyProtection="1">
      <alignment horizontal="center" wrapText="1"/>
      <protection locked="0"/>
    </xf>
    <xf numFmtId="0" fontId="53" fillId="33" borderId="0" xfId="0" applyFont="1" applyFill="1" applyAlignment="1" applyProtection="1">
      <alignment horizontal="right"/>
      <protection locked="0"/>
    </xf>
    <xf numFmtId="44" fontId="56" fillId="33" borderId="0" xfId="44" applyFont="1" applyFill="1" applyAlignment="1" applyProtection="1">
      <alignment horizontal="right"/>
      <protection/>
    </xf>
    <xf numFmtId="0" fontId="56" fillId="33" borderId="0" xfId="0" applyFont="1" applyFill="1" applyAlignment="1" applyProtection="1">
      <alignment/>
      <protection/>
    </xf>
    <xf numFmtId="43" fontId="51" fillId="33" borderId="0" xfId="0" applyNumberFormat="1" applyFont="1" applyFill="1" applyAlignment="1" applyProtection="1">
      <alignment/>
      <protection locked="0"/>
    </xf>
    <xf numFmtId="0" fontId="5" fillId="33" borderId="10" xfId="54" applyFont="1" applyFill="1" applyBorder="1" applyAlignment="1">
      <alignment wrapText="1"/>
    </xf>
    <xf numFmtId="43" fontId="0" fillId="33" borderId="0" xfId="42" applyFont="1" applyFill="1" applyAlignment="1" applyProtection="1">
      <alignment/>
      <protection locked="0"/>
    </xf>
    <xf numFmtId="2" fontId="0" fillId="33" borderId="0" xfId="0" applyNumberFormat="1" applyFill="1" applyAlignment="1" applyProtection="1">
      <alignment/>
      <protection locked="0"/>
    </xf>
    <xf numFmtId="0" fontId="2" fillId="33" borderId="0" xfId="0" applyFont="1" applyFill="1" applyAlignment="1" applyProtection="1">
      <alignment vertical="top" wrapText="1"/>
      <protection locked="0"/>
    </xf>
    <xf numFmtId="13" fontId="57" fillId="33" borderId="0" xfId="0" applyNumberFormat="1" applyFont="1" applyFill="1" applyAlignment="1" applyProtection="1">
      <alignment/>
      <protection locked="0"/>
    </xf>
    <xf numFmtId="167" fontId="51" fillId="33" borderId="0" xfId="0" applyNumberFormat="1" applyFont="1" applyFill="1" applyAlignment="1" applyProtection="1">
      <alignment/>
      <protection locked="0"/>
    </xf>
    <xf numFmtId="0" fontId="0" fillId="33" borderId="0" xfId="0" applyFill="1" applyAlignment="1">
      <alignment/>
    </xf>
    <xf numFmtId="0" fontId="0" fillId="33" borderId="0" xfId="0" applyFont="1" applyFill="1" applyAlignment="1">
      <alignment/>
    </xf>
    <xf numFmtId="0" fontId="5" fillId="34" borderId="10" xfId="54" applyFont="1" applyFill="1" applyBorder="1" applyAlignment="1">
      <alignment wrapText="1"/>
    </xf>
    <xf numFmtId="0" fontId="5" fillId="34" borderId="12" xfId="54" applyFont="1" applyFill="1" applyBorder="1" applyAlignment="1">
      <alignment wrapText="1"/>
    </xf>
    <xf numFmtId="0" fontId="58" fillId="33" borderId="0" xfId="0" applyFont="1" applyFill="1" applyBorder="1" applyAlignment="1" applyProtection="1">
      <alignment horizontal="center" wrapText="1"/>
      <protection locked="0"/>
    </xf>
    <xf numFmtId="0" fontId="59" fillId="33" borderId="13" xfId="0" applyFont="1" applyFill="1" applyBorder="1" applyAlignment="1" applyProtection="1">
      <alignment horizontal="center"/>
      <protection locked="0"/>
    </xf>
    <xf numFmtId="0" fontId="60" fillId="33" borderId="14" xfId="0" applyFont="1" applyFill="1" applyBorder="1" applyAlignment="1" applyProtection="1">
      <alignment horizontal="left" vertical="center" wrapText="1"/>
      <protection locked="0"/>
    </xf>
    <xf numFmtId="0" fontId="60" fillId="33" borderId="15" xfId="0" applyFont="1" applyFill="1" applyBorder="1" applyAlignment="1" applyProtection="1">
      <alignment horizontal="left" vertical="center" wrapText="1"/>
      <protection locked="0"/>
    </xf>
    <xf numFmtId="0" fontId="60" fillId="33" borderId="16" xfId="0" applyFont="1" applyFill="1" applyBorder="1" applyAlignment="1" applyProtection="1">
      <alignment horizontal="left" vertical="center" wrapText="1"/>
      <protection locked="0"/>
    </xf>
    <xf numFmtId="0" fontId="60" fillId="33" borderId="17" xfId="0" applyFont="1" applyFill="1" applyBorder="1" applyAlignment="1" applyProtection="1">
      <alignment horizontal="left" vertical="center" wrapText="1"/>
      <protection locked="0"/>
    </xf>
    <xf numFmtId="0" fontId="60" fillId="33" borderId="0" xfId="0" applyFont="1" applyFill="1" applyBorder="1" applyAlignment="1" applyProtection="1">
      <alignment horizontal="left" vertical="center" wrapText="1"/>
      <protection locked="0"/>
    </xf>
    <xf numFmtId="0" fontId="60" fillId="33" borderId="18" xfId="0" applyFont="1" applyFill="1" applyBorder="1" applyAlignment="1" applyProtection="1">
      <alignment horizontal="left" vertical="center" wrapText="1"/>
      <protection locked="0"/>
    </xf>
    <xf numFmtId="0" fontId="60" fillId="33" borderId="19" xfId="0" applyFont="1" applyFill="1" applyBorder="1" applyAlignment="1" applyProtection="1">
      <alignment horizontal="left" vertical="center" wrapText="1"/>
      <protection locked="0"/>
    </xf>
    <xf numFmtId="0" fontId="60" fillId="33" borderId="13" xfId="0" applyFont="1" applyFill="1" applyBorder="1" applyAlignment="1" applyProtection="1">
      <alignment horizontal="left" vertical="center" wrapText="1"/>
      <protection locked="0"/>
    </xf>
    <xf numFmtId="0" fontId="60" fillId="33" borderId="20" xfId="0" applyFont="1" applyFill="1" applyBorder="1" applyAlignment="1" applyProtection="1">
      <alignment horizontal="left" vertical="center" wrapText="1"/>
      <protection locked="0"/>
    </xf>
    <xf numFmtId="0" fontId="4" fillId="33" borderId="0" xfId="0" applyFont="1" applyFill="1" applyAlignment="1" applyProtection="1">
      <alignment horizontal="center" vertical="top" wrapText="1"/>
      <protection locked="0"/>
    </xf>
    <xf numFmtId="0" fontId="51" fillId="33" borderId="14" xfId="0" applyFont="1" applyFill="1" applyBorder="1" applyAlignment="1" applyProtection="1">
      <alignment horizontal="center"/>
      <protection locked="0"/>
    </xf>
    <xf numFmtId="0" fontId="51" fillId="33" borderId="21" xfId="0" applyFont="1" applyFill="1" applyBorder="1" applyAlignment="1" applyProtection="1">
      <alignment horizontal="center"/>
      <protection locked="0"/>
    </xf>
    <xf numFmtId="44" fontId="5" fillId="34" borderId="10" xfId="44" applyFont="1" applyFill="1" applyBorder="1" applyAlignment="1">
      <alignment horizontal="center" wrapText="1"/>
    </xf>
    <xf numFmtId="167" fontId="5" fillId="34" borderId="10" xfId="42" applyNumberFormat="1" applyFont="1" applyFill="1" applyBorder="1" applyAlignment="1">
      <alignment horizontal="center" wrapText="1"/>
    </xf>
    <xf numFmtId="167" fontId="5" fillId="33" borderId="10" xfId="42" applyNumberFormat="1" applyFont="1" applyFill="1" applyBorder="1" applyAlignment="1">
      <alignment horizontal="center" wrapText="1"/>
    </xf>
    <xf numFmtId="0" fontId="5" fillId="34" borderId="10" xfId="54" applyFont="1" applyFill="1" applyBorder="1" applyAlignment="1">
      <alignment horizontal="left" wrapText="1"/>
    </xf>
    <xf numFmtId="0" fontId="5" fillId="33" borderId="10" xfId="54" applyFont="1" applyFill="1" applyBorder="1" applyAlignment="1">
      <alignment horizontal="left" wrapText="1"/>
    </xf>
    <xf numFmtId="44" fontId="5" fillId="34" borderId="22" xfId="44" applyFont="1" applyFill="1" applyBorder="1" applyAlignment="1">
      <alignment horizontal="center" wrapText="1"/>
    </xf>
    <xf numFmtId="44" fontId="5" fillId="34" borderId="21" xfId="44" applyFont="1" applyFill="1" applyBorder="1" applyAlignment="1">
      <alignment horizontal="center" wrapText="1"/>
    </xf>
    <xf numFmtId="0" fontId="5" fillId="34" borderId="22" xfId="54" applyFont="1" applyFill="1" applyBorder="1" applyAlignment="1">
      <alignment horizontal="left" wrapText="1"/>
    </xf>
    <xf numFmtId="0" fontId="5" fillId="34" borderId="21" xfId="54" applyFont="1" applyFill="1" applyBorder="1" applyAlignment="1">
      <alignment horizontal="left" wrapText="1"/>
    </xf>
    <xf numFmtId="167" fontId="5" fillId="34" borderId="22" xfId="42" applyNumberFormat="1" applyFont="1" applyFill="1" applyBorder="1" applyAlignment="1">
      <alignment horizontal="center" wrapText="1"/>
    </xf>
    <xf numFmtId="167" fontId="5" fillId="34" borderId="21" xfId="42" applyNumberFormat="1" applyFont="1" applyFill="1" applyBorder="1" applyAlignment="1">
      <alignment horizontal="center" wrapText="1"/>
    </xf>
    <xf numFmtId="169" fontId="5" fillId="33" borderId="10" xfId="44" applyNumberFormat="1" applyFont="1" applyFill="1" applyBorder="1" applyAlignment="1">
      <alignment horizontal="center" wrapText="1"/>
    </xf>
    <xf numFmtId="0" fontId="5" fillId="33" borderId="23" xfId="54" applyFont="1" applyFill="1" applyBorder="1" applyAlignment="1">
      <alignment horizontal="center" wrapText="1"/>
    </xf>
    <xf numFmtId="0" fontId="5" fillId="33" borderId="24" xfId="54" applyFont="1" applyFill="1" applyBorder="1" applyAlignment="1">
      <alignment horizontal="center" wrapText="1"/>
    </xf>
    <xf numFmtId="0" fontId="33" fillId="19" borderId="1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5</xdr:col>
      <xdr:colOff>1552575</xdr:colOff>
      <xdr:row>5</xdr:row>
      <xdr:rowOff>152400</xdr:rowOff>
    </xdr:to>
    <xdr:pic>
      <xdr:nvPicPr>
        <xdr:cNvPr id="1" name="Picture 2"/>
        <xdr:cNvPicPr preferRelativeResize="1">
          <a:picLocks noChangeAspect="1"/>
        </xdr:cNvPicPr>
      </xdr:nvPicPr>
      <xdr:blipFill>
        <a:blip r:embed="rId1"/>
        <a:stretch>
          <a:fillRect/>
        </a:stretch>
      </xdr:blipFill>
      <xdr:spPr>
        <a:xfrm>
          <a:off x="3876675" y="0"/>
          <a:ext cx="27336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8"/>
  <sheetViews>
    <sheetView showGridLines="0" tabSelected="1" zoomScale="90" zoomScaleNormal="90" zoomScalePageLayoutView="0" workbookViewId="0" topLeftCell="A1">
      <selection activeCell="C7" sqref="C7"/>
    </sheetView>
  </sheetViews>
  <sheetFormatPr defaultColWidth="9.140625" defaultRowHeight="15"/>
  <cols>
    <col min="1" max="1" width="2.7109375" style="9" customWidth="1"/>
    <col min="2" max="2" width="4.7109375" style="9" customWidth="1"/>
    <col min="3" max="3" width="50.140625" style="10" customWidth="1"/>
    <col min="4" max="4" width="14.7109375" style="10" customWidth="1"/>
    <col min="5" max="5" width="3.57421875" style="10" customWidth="1"/>
    <col min="6" max="6" width="38.00390625" style="10" customWidth="1"/>
    <col min="7" max="7" width="38.8515625" style="10" customWidth="1"/>
    <col min="8" max="8" width="9.140625" style="9" customWidth="1"/>
    <col min="9" max="9" width="18.421875" style="9" bestFit="1" customWidth="1"/>
    <col min="10" max="10" width="10.28125" style="26" customWidth="1"/>
    <col min="11" max="16384" width="9.140625" style="9" customWidth="1"/>
  </cols>
  <sheetData>
    <row r="1" spans="3:8" ht="15">
      <c r="C1" s="9"/>
      <c r="D1" s="9"/>
      <c r="E1" s="9"/>
      <c r="F1" s="9"/>
      <c r="G1" s="9"/>
      <c r="H1" s="25"/>
    </row>
    <row r="2" spans="3:8" ht="15">
      <c r="C2" s="9"/>
      <c r="D2" s="9"/>
      <c r="E2" s="9"/>
      <c r="F2" s="9"/>
      <c r="G2" s="9"/>
      <c r="H2" s="25"/>
    </row>
    <row r="3" spans="3:8" ht="15">
      <c r="C3" s="9"/>
      <c r="D3" s="9"/>
      <c r="E3" s="9"/>
      <c r="F3" s="9"/>
      <c r="G3" s="9"/>
      <c r="H3" s="25"/>
    </row>
    <row r="4" spans="3:8" ht="15">
      <c r="C4" s="9"/>
      <c r="D4" s="9"/>
      <c r="E4" s="9"/>
      <c r="F4" s="9"/>
      <c r="G4" s="9"/>
      <c r="H4" s="25"/>
    </row>
    <row r="5" spans="3:8" ht="15">
      <c r="C5" s="9"/>
      <c r="D5" s="9"/>
      <c r="E5" s="9"/>
      <c r="F5" s="9"/>
      <c r="G5" s="9"/>
      <c r="H5" s="25"/>
    </row>
    <row r="6" spans="3:8" ht="15">
      <c r="C6" s="9"/>
      <c r="D6" s="9"/>
      <c r="E6" s="9"/>
      <c r="F6" s="9"/>
      <c r="G6" s="9"/>
      <c r="H6" s="25"/>
    </row>
    <row r="7" spans="3:8" ht="15">
      <c r="C7" s="9"/>
      <c r="D7" s="9"/>
      <c r="E7" s="9"/>
      <c r="F7" s="9"/>
      <c r="G7" s="9"/>
      <c r="H7" s="25"/>
    </row>
    <row r="8" spans="3:8" ht="23.25" customHeight="1">
      <c r="C8" s="45" t="s">
        <v>42</v>
      </c>
      <c r="D8" s="45"/>
      <c r="E8" s="45"/>
      <c r="F8" s="45"/>
      <c r="G8" s="45"/>
      <c r="H8" s="27"/>
    </row>
    <row r="9" spans="3:6" ht="16.5" hidden="1">
      <c r="C9" s="10" t="s">
        <v>0</v>
      </c>
      <c r="F9" s="11">
        <f ca="1">TODAY()</f>
        <v>42964</v>
      </c>
    </row>
    <row r="10" ht="16.5" hidden="1"/>
    <row r="11" spans="3:7" ht="36.75" customHeight="1">
      <c r="C11" s="12" t="s">
        <v>10</v>
      </c>
      <c r="D11" s="12"/>
      <c r="E11" s="12"/>
      <c r="F11" s="12"/>
      <c r="G11" s="12"/>
    </row>
    <row r="12" spans="3:6" ht="17.25">
      <c r="C12" s="13"/>
      <c r="D12" s="13"/>
      <c r="E12" s="13"/>
      <c r="F12" s="14"/>
    </row>
    <row r="13" spans="2:6" ht="19.5">
      <c r="B13" s="15"/>
      <c r="C13" s="13" t="s">
        <v>31</v>
      </c>
      <c r="D13" s="13"/>
      <c r="E13" s="13"/>
      <c r="F13" s="14"/>
    </row>
    <row r="14" spans="2:6" ht="20.25" thickBot="1">
      <c r="B14" s="15"/>
      <c r="C14" s="13"/>
      <c r="D14" s="13"/>
      <c r="E14" s="13"/>
      <c r="F14" s="14"/>
    </row>
    <row r="15" spans="1:7" ht="20.25" thickBot="1">
      <c r="A15" s="15" t="s">
        <v>1</v>
      </c>
      <c r="C15" s="13" t="s">
        <v>29</v>
      </c>
      <c r="D15" s="13"/>
      <c r="E15" s="13"/>
      <c r="F15" s="46" t="s">
        <v>43</v>
      </c>
      <c r="G15" s="47"/>
    </row>
    <row r="16" spans="1:7" ht="21.75" thickBot="1">
      <c r="A16" s="15" t="s">
        <v>2</v>
      </c>
      <c r="B16" s="15"/>
      <c r="C16" s="13" t="s">
        <v>23</v>
      </c>
      <c r="F16" s="16">
        <v>908.85</v>
      </c>
      <c r="G16" s="17"/>
    </row>
    <row r="17" spans="1:7" ht="20.25" thickBot="1">
      <c r="A17" s="15" t="s">
        <v>3</v>
      </c>
      <c r="B17" s="15"/>
      <c r="C17" s="13" t="s">
        <v>24</v>
      </c>
      <c r="F17" s="18">
        <v>80</v>
      </c>
      <c r="G17" s="19"/>
    </row>
    <row r="18" spans="3:4" ht="18">
      <c r="C18" s="20" t="s">
        <v>40</v>
      </c>
      <c r="D18" s="21">
        <f>VLOOKUP(F15,Formulas!$A$22:$C$26,2,FALSE)</f>
        <v>908.85</v>
      </c>
    </row>
    <row r="19" spans="3:6" ht="18">
      <c r="C19" s="20" t="s">
        <v>41</v>
      </c>
      <c r="D19" s="22">
        <f>VLOOKUP(F15,Formulas!$A$22:$C$26,3,FALSE)</f>
        <v>80</v>
      </c>
      <c r="F19" s="23"/>
    </row>
    <row r="21" spans="3:7" ht="22.5">
      <c r="C21" s="34" t="s">
        <v>35</v>
      </c>
      <c r="D21" s="34"/>
      <c r="E21" s="34"/>
      <c r="F21" s="34"/>
      <c r="G21" s="34"/>
    </row>
    <row r="22" spans="3:9" ht="37.5" customHeight="1">
      <c r="C22" s="32" t="s">
        <v>5</v>
      </c>
      <c r="D22" s="48">
        <f>+F16/Formulas!C12</f>
        <v>51.30604838709677</v>
      </c>
      <c r="E22" s="48"/>
      <c r="F22" s="51" t="s">
        <v>39</v>
      </c>
      <c r="G22" s="51"/>
      <c r="H22" s="9" t="s">
        <v>19</v>
      </c>
      <c r="I22" s="28"/>
    </row>
    <row r="23" spans="3:7" ht="18">
      <c r="C23" s="32" t="s">
        <v>4</v>
      </c>
      <c r="D23" s="49">
        <f>+F17/Formulas!C12</f>
        <v>4.516129032258064</v>
      </c>
      <c r="E23" s="49"/>
      <c r="F23" s="51" t="s">
        <v>34</v>
      </c>
      <c r="G23" s="51"/>
    </row>
    <row r="24" spans="3:7" ht="24" customHeight="1" hidden="1">
      <c r="C24" s="24" t="s">
        <v>8</v>
      </c>
      <c r="D24" s="50">
        <f>IF(F17&gt;0,Formulas!B13,0)</f>
        <v>124</v>
      </c>
      <c r="E24" s="50"/>
      <c r="F24" s="52" t="s">
        <v>26</v>
      </c>
      <c r="G24" s="52"/>
    </row>
    <row r="25" spans="3:7" ht="24" customHeight="1" hidden="1">
      <c r="C25" s="24"/>
      <c r="D25" s="59"/>
      <c r="E25" s="59"/>
      <c r="F25" s="60"/>
      <c r="G25" s="61"/>
    </row>
    <row r="27" spans="3:7" ht="26.25" thickBot="1">
      <c r="C27" s="35" t="s">
        <v>9</v>
      </c>
      <c r="D27" s="35"/>
      <c r="E27" s="35"/>
      <c r="F27" s="35"/>
      <c r="G27" s="35"/>
    </row>
    <row r="28" spans="3:7" ht="18.75" thickBot="1">
      <c r="C28" s="33" t="s">
        <v>21</v>
      </c>
      <c r="D28" s="53">
        <f>+D50</f>
        <v>0</v>
      </c>
      <c r="E28" s="54"/>
      <c r="F28" s="55" t="s">
        <v>22</v>
      </c>
      <c r="G28" s="56"/>
    </row>
    <row r="29" spans="3:7" ht="18.75" thickBot="1">
      <c r="C29" s="33" t="s">
        <v>21</v>
      </c>
      <c r="D29" s="57">
        <f>+D51</f>
        <v>0</v>
      </c>
      <c r="E29" s="58"/>
      <c r="F29" s="55" t="s">
        <v>28</v>
      </c>
      <c r="G29" s="56"/>
    </row>
    <row r="30" spans="3:7" ht="18.75" thickBot="1">
      <c r="C30" s="33" t="s">
        <v>11</v>
      </c>
      <c r="D30" s="53">
        <f>+D50/Formulas!B8</f>
        <v>0</v>
      </c>
      <c r="E30" s="54"/>
      <c r="F30" s="55" t="s">
        <v>12</v>
      </c>
      <c r="G30" s="56"/>
    </row>
    <row r="31" spans="3:7" ht="18.75" thickBot="1">
      <c r="C31" s="33" t="s">
        <v>11</v>
      </c>
      <c r="D31" s="53">
        <f>+(D40-F16)/Formulas!B9</f>
        <v>0</v>
      </c>
      <c r="E31" s="54"/>
      <c r="F31" s="55" t="s">
        <v>13</v>
      </c>
      <c r="G31" s="56"/>
    </row>
    <row r="32" spans="3:7" ht="18.75" thickBot="1">
      <c r="C32" s="33" t="s">
        <v>14</v>
      </c>
      <c r="D32" s="57">
        <f>+(D41-F17)/Formulas!B9</f>
        <v>0</v>
      </c>
      <c r="E32" s="58"/>
      <c r="F32" s="55" t="s">
        <v>27</v>
      </c>
      <c r="G32" s="56"/>
    </row>
    <row r="35" ht="16.5" hidden="1"/>
    <row r="36" ht="16.5" hidden="1"/>
    <row r="37" ht="16.5" hidden="1"/>
    <row r="38" ht="16.5" hidden="1"/>
    <row r="39" ht="16.5" hidden="1"/>
    <row r="40" spans="3:6" ht="16.5" hidden="1">
      <c r="C40" s="10" t="s">
        <v>15</v>
      </c>
      <c r="D40" s="10">
        <f>VLOOKUP(F15,Formulas!A22:B26,2,FALSE)</f>
        <v>908.85</v>
      </c>
      <c r="F40" s="10" t="s">
        <v>20</v>
      </c>
    </row>
    <row r="41" spans="3:4" ht="16.5" hidden="1">
      <c r="C41" s="10" t="s">
        <v>16</v>
      </c>
      <c r="D41" s="10">
        <f>VLOOKUP(F15,Formulas!A22:C26,3,FALSE)</f>
        <v>80</v>
      </c>
    </row>
    <row r="43" spans="3:7" ht="16.5" customHeight="1" hidden="1">
      <c r="C43" s="36" t="s">
        <v>30</v>
      </c>
      <c r="D43" s="37"/>
      <c r="E43" s="37"/>
      <c r="F43" s="37"/>
      <c r="G43" s="38"/>
    </row>
    <row r="44" spans="3:7" ht="16.5" customHeight="1" hidden="1">
      <c r="C44" s="39"/>
      <c r="D44" s="40"/>
      <c r="E44" s="40"/>
      <c r="F44" s="40"/>
      <c r="G44" s="41"/>
    </row>
    <row r="45" spans="3:7" ht="124.5" customHeight="1" hidden="1" thickBot="1">
      <c r="C45" s="42"/>
      <c r="D45" s="43"/>
      <c r="E45" s="43"/>
      <c r="F45" s="43"/>
      <c r="G45" s="44"/>
    </row>
    <row r="46" ht="16.5" customHeight="1" hidden="1"/>
    <row r="47" ht="16.5" customHeight="1" hidden="1"/>
    <row r="48" ht="16.5" customHeight="1" hidden="1"/>
    <row r="49" ht="16.5" customHeight="1" hidden="1"/>
    <row r="50" spans="4:5" ht="16.5" customHeight="1" hidden="1">
      <c r="D50" s="23">
        <f>+D40-F16</f>
        <v>0</v>
      </c>
      <c r="E50" s="23"/>
    </row>
    <row r="51" spans="4:5" ht="16.5" customHeight="1" hidden="1">
      <c r="D51" s="29">
        <f>+D41-F17</f>
        <v>0</v>
      </c>
      <c r="E51" s="29"/>
    </row>
    <row r="52" ht="16.5" customHeight="1" hidden="1"/>
    <row r="53" ht="16.5" customHeight="1" hidden="1"/>
    <row r="54" ht="16.5" customHeight="1" hidden="1"/>
    <row r="55" ht="16.5" customHeight="1" hidden="1"/>
    <row r="56" ht="33.75" customHeight="1"/>
    <row r="57" ht="16.5" customHeight="1"/>
    <row r="70" ht="16.5">
      <c r="C70" s="30"/>
    </row>
    <row r="71" ht="16.5">
      <c r="C71" s="30"/>
    </row>
    <row r="72" ht="16.5">
      <c r="C72" s="31"/>
    </row>
    <row r="73" ht="16.5">
      <c r="C73" s="30"/>
    </row>
    <row r="74" ht="16.5">
      <c r="C74" s="30"/>
    </row>
    <row r="75" ht="16.5">
      <c r="C75" s="30"/>
    </row>
    <row r="76" ht="16.5">
      <c r="C76" s="30"/>
    </row>
    <row r="77" ht="16.5">
      <c r="C77" s="30"/>
    </row>
    <row r="78" ht="16.5">
      <c r="C78" s="30"/>
    </row>
  </sheetData>
  <sheetProtection sheet="1" selectLockedCells="1"/>
  <mergeCells count="23">
    <mergeCell ref="D30:E30"/>
    <mergeCell ref="F30:G30"/>
    <mergeCell ref="D31:E31"/>
    <mergeCell ref="F31:G31"/>
    <mergeCell ref="D32:E32"/>
    <mergeCell ref="F32:G32"/>
    <mergeCell ref="F24:G24"/>
    <mergeCell ref="D28:E28"/>
    <mergeCell ref="F28:G28"/>
    <mergeCell ref="D29:E29"/>
    <mergeCell ref="F29:G29"/>
    <mergeCell ref="D25:E25"/>
    <mergeCell ref="F25:G25"/>
    <mergeCell ref="C21:G21"/>
    <mergeCell ref="C27:G27"/>
    <mergeCell ref="C43:G45"/>
    <mergeCell ref="C8:G8"/>
    <mergeCell ref="F15:G15"/>
    <mergeCell ref="D22:E22"/>
    <mergeCell ref="D23:E23"/>
    <mergeCell ref="D24:E24"/>
    <mergeCell ref="F22:G22"/>
    <mergeCell ref="F23:G23"/>
  </mergeCells>
  <dataValidations count="1">
    <dataValidation type="list" allowBlank="1" showInputMessage="1" showErrorMessage="1" prompt="Select Meal Plan" sqref="F15">
      <formula1>Meals_3</formula1>
    </dataValidation>
  </dataValidations>
  <printOptions horizontalCentered="1"/>
  <pageMargins left="0.36" right="0.31" top="0.74" bottom="0.14" header="0.3" footer="0.3"/>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F115"/>
  <sheetViews>
    <sheetView zoomScalePageLayoutView="0" workbookViewId="0" topLeftCell="A1">
      <selection activeCell="B24" sqref="B24"/>
    </sheetView>
  </sheetViews>
  <sheetFormatPr defaultColWidth="9.140625" defaultRowHeight="15"/>
  <cols>
    <col min="1" max="1" width="53.140625" style="0" customWidth="1"/>
    <col min="2" max="2" width="29.00390625" style="0" customWidth="1"/>
    <col min="3" max="3" width="9.7109375" style="0" bestFit="1" customWidth="1"/>
    <col min="4" max="4" width="23.28125" style="0" customWidth="1"/>
    <col min="5" max="5" width="11.8515625" style="0" customWidth="1"/>
    <col min="6" max="6" width="12.140625" style="0" customWidth="1"/>
  </cols>
  <sheetData>
    <row r="1" spans="3:4" ht="15">
      <c r="C1" s="2"/>
      <c r="D1" s="2"/>
    </row>
    <row r="3" ht="15">
      <c r="A3" s="5">
        <f ca="1">TODAY()</f>
        <v>42964</v>
      </c>
    </row>
    <row r="4" spans="1:6" ht="15">
      <c r="A4" t="s">
        <v>18</v>
      </c>
      <c r="B4" s="5">
        <v>42963</v>
      </c>
      <c r="F4" s="4"/>
    </row>
    <row r="5" spans="1:3" ht="15">
      <c r="A5" t="s">
        <v>38</v>
      </c>
      <c r="B5" s="5">
        <v>43088</v>
      </c>
      <c r="C5" s="6">
        <f>+B5-B4</f>
        <v>125</v>
      </c>
    </row>
    <row r="6" spans="1:4" ht="15">
      <c r="A6" t="s">
        <v>33</v>
      </c>
      <c r="B6">
        <v>257</v>
      </c>
      <c r="C6" s="6">
        <f>+B5-A3</f>
        <v>124</v>
      </c>
      <c r="D6" s="5"/>
    </row>
    <row r="7" ht="15">
      <c r="D7" s="5"/>
    </row>
    <row r="8" spans="1:4" ht="15">
      <c r="A8" t="s">
        <v>7</v>
      </c>
      <c r="B8" s="6">
        <f>+A3-B4</f>
        <v>1</v>
      </c>
      <c r="D8" s="5"/>
    </row>
    <row r="9" spans="1:2" ht="15">
      <c r="A9" t="s">
        <v>17</v>
      </c>
      <c r="B9" s="3">
        <f>+B8/7</f>
        <v>0.14285714285714285</v>
      </c>
    </row>
    <row r="12" spans="1:4" ht="15">
      <c r="A12" t="s">
        <v>25</v>
      </c>
      <c r="B12" s="6">
        <f>+C6</f>
        <v>124</v>
      </c>
      <c r="C12" s="3">
        <f>+B12/7</f>
        <v>17.714285714285715</v>
      </c>
      <c r="D12" t="s">
        <v>32</v>
      </c>
    </row>
    <row r="13" spans="1:2" ht="15">
      <c r="A13" t="s">
        <v>6</v>
      </c>
      <c r="B13">
        <f>+B12</f>
        <v>124</v>
      </c>
    </row>
    <row r="16" ht="15">
      <c r="A16" s="5"/>
    </row>
    <row r="17" ht="15">
      <c r="A17" s="6"/>
    </row>
    <row r="21" spans="2:3" ht="15">
      <c r="B21" t="s">
        <v>36</v>
      </c>
      <c r="C21" t="s">
        <v>37</v>
      </c>
    </row>
    <row r="22" spans="1:3" ht="15">
      <c r="A22" s="62" t="s">
        <v>43</v>
      </c>
      <c r="B22" s="7">
        <v>908.85</v>
      </c>
      <c r="C22" s="8">
        <v>80</v>
      </c>
    </row>
    <row r="23" spans="1:4" ht="15">
      <c r="A23" s="62" t="s">
        <v>44</v>
      </c>
      <c r="B23" s="7">
        <v>849.76</v>
      </c>
      <c r="C23" s="8">
        <v>100</v>
      </c>
      <c r="D23" s="2"/>
    </row>
    <row r="24" spans="1:3" ht="15">
      <c r="A24" s="62" t="s">
        <v>45</v>
      </c>
      <c r="B24" s="7">
        <v>478.35</v>
      </c>
      <c r="C24" s="8">
        <v>0</v>
      </c>
    </row>
    <row r="25" spans="1:3" ht="15">
      <c r="A25" s="62" t="s">
        <v>46</v>
      </c>
      <c r="B25" s="7">
        <v>721</v>
      </c>
      <c r="C25" s="8">
        <v>0</v>
      </c>
    </row>
    <row r="26" spans="1:5" ht="15">
      <c r="A26" s="62" t="s">
        <v>47</v>
      </c>
      <c r="B26" s="7">
        <v>1081.5</v>
      </c>
      <c r="C26" s="8">
        <v>0</v>
      </c>
      <c r="E26" s="3"/>
    </row>
    <row r="27" ht="15">
      <c r="A27" s="1"/>
    </row>
    <row r="28" ht="15.75" customHeight="1">
      <c r="A28" s="1"/>
    </row>
    <row r="29" ht="15">
      <c r="A29" s="1"/>
    </row>
    <row r="30" ht="15">
      <c r="A30" s="1"/>
    </row>
    <row r="31" ht="15">
      <c r="A31" s="1"/>
    </row>
    <row r="32" ht="15">
      <c r="A32" s="1"/>
    </row>
    <row r="33" ht="15">
      <c r="A33" s="1"/>
    </row>
    <row r="34" ht="15">
      <c r="A34" s="1"/>
    </row>
    <row r="35" ht="15">
      <c r="A35" s="1"/>
    </row>
    <row r="36" ht="15">
      <c r="A36" s="1"/>
    </row>
    <row r="37" ht="15">
      <c r="A37" s="1"/>
    </row>
    <row r="38" ht="15">
      <c r="A38" s="1"/>
    </row>
    <row r="39" ht="15">
      <c r="A39" s="1"/>
    </row>
    <row r="40" ht="15">
      <c r="A40" s="1"/>
    </row>
    <row r="41" ht="15">
      <c r="A41" s="1"/>
    </row>
    <row r="42" ht="15">
      <c r="A42" s="1"/>
    </row>
    <row r="43" ht="15">
      <c r="A43" s="1"/>
    </row>
    <row r="44" ht="15">
      <c r="C44" s="1"/>
    </row>
    <row r="50" ht="15">
      <c r="C50" s="1"/>
    </row>
    <row r="71" ht="15">
      <c r="C71" s="1"/>
    </row>
    <row r="77" ht="15">
      <c r="C77" s="1"/>
    </row>
    <row r="109" ht="15">
      <c r="C109" s="1"/>
    </row>
    <row r="115" ht="15">
      <c r="C115"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rgiannini</dc:creator>
  <cp:keywords/>
  <dc:description/>
  <cp:lastModifiedBy>Renee Giannini</cp:lastModifiedBy>
  <cp:lastPrinted>2015-02-09T18:42:42Z</cp:lastPrinted>
  <dcterms:created xsi:type="dcterms:W3CDTF">2008-03-13T22:40:51Z</dcterms:created>
  <dcterms:modified xsi:type="dcterms:W3CDTF">2017-08-17T17:59:22Z</dcterms:modified>
  <cp:category/>
  <cp:version/>
  <cp:contentType/>
  <cp:contentStatus/>
</cp:coreProperties>
</file>